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JoãoAzevedo\Downloads\"/>
    </mc:Choice>
  </mc:AlternateContent>
  <xr:revisionPtr revIDLastSave="0" documentId="8_{9138170C-6B02-4322-8D3E-8BC8641130C8}" xr6:coauthVersionLast="47" xr6:coauthVersionMax="47" xr10:uidLastSave="{00000000-0000-0000-0000-000000000000}"/>
  <bookViews>
    <workbookView xWindow="28680" yWindow="-120" windowWidth="29040" windowHeight="15720" xr2:uid="{00000000-000D-0000-FFFF-FFFF00000000}"/>
  </bookViews>
  <sheets>
    <sheet name="CPE_1" sheetId="1" r:id="rId1"/>
    <sheet name="Lista" sheetId="3" state="hidden" r:id="rId2"/>
    <sheet name="Folha2" sheetId="5" state="hidden" r:id="rId3"/>
    <sheet name="INFO" sheetId="2" state="hidden" r:id="rId4"/>
  </sheets>
  <definedNames>
    <definedName name="_xlnm._FilterDatabase" localSheetId="1" hidden="1">Lista!#REF!</definedName>
    <definedName name="_xlnm.Print_Area" localSheetId="0">CPE_1!$A$1:$J$41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1" l="1"/>
  <c r="C38" i="1"/>
  <c r="B38" i="1"/>
  <c r="G32" i="1"/>
  <c r="G33" i="1"/>
  <c r="B34" i="1" l="1"/>
  <c r="B48" i="1" l="1"/>
  <c r="F48" i="1"/>
  <c r="D55" i="1"/>
  <c r="B47" i="1"/>
  <c r="C50" i="1" l="1"/>
  <c r="F50" i="1" s="1"/>
  <c r="G50" i="1"/>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04" i="3"/>
  <c r="D105" i="3"/>
  <c r="D106" i="3"/>
  <c r="D107" i="3"/>
  <c r="D108" i="3"/>
  <c r="D109" i="3"/>
  <c r="D110" i="3"/>
  <c r="D111" i="3"/>
  <c r="D101" i="3"/>
  <c r="D102" i="3"/>
  <c r="D103"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7" i="3"/>
  <c r="D18" i="3"/>
  <c r="D19" i="3"/>
  <c r="D20" i="3"/>
  <c r="D16" i="3"/>
  <c r="D14" i="3"/>
  <c r="D13" i="3"/>
  <c r="D12" i="3"/>
  <c r="D10" i="3"/>
  <c r="D11" i="3"/>
  <c r="D7" i="3"/>
  <c r="D8" i="3"/>
  <c r="D9" i="3"/>
  <c r="D6" i="3"/>
  <c r="D3" i="3"/>
  <c r="D4" i="3"/>
  <c r="D5" i="3"/>
  <c r="D2" i="3"/>
  <c r="D46" i="1" l="1"/>
  <c r="D45" i="1"/>
  <c r="B50" i="1" l="1"/>
</calcChain>
</file>

<file path=xl/sharedStrings.xml><?xml version="1.0" encoding="utf-8"?>
<sst xmlns="http://schemas.openxmlformats.org/spreadsheetml/2006/main" count="1699" uniqueCount="1007">
  <si>
    <t>FORMULÁRIO DE CONTRATAÇÃO</t>
  </si>
  <si>
    <t>Informação necessária ao processo de  mudança de comercializador</t>
  </si>
  <si>
    <t>1. Dados do Local</t>
  </si>
  <si>
    <t>CPE</t>
  </si>
  <si>
    <t>Isenção de ISP</t>
  </si>
  <si>
    <t>Rua</t>
  </si>
  <si>
    <t>Porta</t>
  </si>
  <si>
    <t>Distrito</t>
  </si>
  <si>
    <t>Concelho</t>
  </si>
  <si>
    <t>Freguesia</t>
  </si>
  <si>
    <t>Cod. Postal</t>
  </si>
  <si>
    <t>Tipo de Prédio</t>
  </si>
  <si>
    <t>Artigo Matricial + Fração</t>
  </si>
  <si>
    <t>CAE da instalação</t>
  </si>
  <si>
    <t>Qualidade do Titular</t>
  </si>
  <si>
    <t>NIF do Proprietário 
(se diferente do titular)</t>
  </si>
  <si>
    <t>2. Dados do Cliente</t>
  </si>
  <si>
    <t>Designação social</t>
  </si>
  <si>
    <t>NIF</t>
  </si>
  <si>
    <t>Morada sede social</t>
  </si>
  <si>
    <t>Com alteração 
de titular?</t>
  </si>
  <si>
    <t>Representantes legais e respetiva qualidade</t>
  </si>
  <si>
    <t xml:space="preserve">Conservatória Registo Comercial </t>
  </si>
  <si>
    <t>Código Certidão Permanente</t>
  </si>
  <si>
    <t xml:space="preserve">3. Comunicações a efetuar no âmbito do contrato </t>
  </si>
  <si>
    <t>Como deseja receber a fatura?</t>
  </si>
  <si>
    <t>Por email</t>
  </si>
  <si>
    <r>
      <rPr>
        <b/>
        <sz val="10"/>
        <color theme="0"/>
        <rFont val="Calibri"/>
        <family val="2"/>
        <scheme val="minor"/>
      </rPr>
      <t>Indique o e-mail</t>
    </r>
    <r>
      <rPr>
        <b/>
        <sz val="8"/>
        <color theme="0"/>
        <rFont val="Calibri"/>
        <family val="2"/>
        <scheme val="minor"/>
      </rPr>
      <t xml:space="preserve">
</t>
    </r>
    <r>
      <rPr>
        <sz val="7"/>
        <color theme="0"/>
        <rFont val="Calibri"/>
        <family val="2"/>
        <scheme val="minor"/>
      </rPr>
      <t>(limite de 80 caracteres)</t>
    </r>
  </si>
  <si>
    <t>Indique o endereço de envio</t>
  </si>
  <si>
    <r>
      <t xml:space="preserve">E-mail envio recibos
</t>
    </r>
    <r>
      <rPr>
        <sz val="8"/>
        <rFont val="Calibri"/>
        <family val="2"/>
        <scheme val="minor"/>
      </rPr>
      <t>(limite de 80 caracteres)</t>
    </r>
  </si>
  <si>
    <t xml:space="preserve">Pessoa de contacto  </t>
  </si>
  <si>
    <t>Endereço de contacto</t>
  </si>
  <si>
    <t>Telefone</t>
  </si>
  <si>
    <t>E-mail</t>
  </si>
  <si>
    <t>4. Dados do Contrato</t>
  </si>
  <si>
    <t xml:space="preserve">Nivel de tensão </t>
  </si>
  <si>
    <t>BTN</t>
  </si>
  <si>
    <t>Tipo ciclo</t>
  </si>
  <si>
    <t>Potência Contratada</t>
  </si>
  <si>
    <t>Tipo de Consumo</t>
  </si>
  <si>
    <t>Não-Doméstico</t>
  </si>
  <si>
    <t>Forma de 
entrada</t>
  </si>
  <si>
    <t>Mudança de Comerc.</t>
  </si>
  <si>
    <r>
      <t xml:space="preserve">Início Contrato 
</t>
    </r>
    <r>
      <rPr>
        <sz val="10"/>
        <rFont val="Calibri"/>
        <family val="2"/>
        <scheme val="minor"/>
      </rPr>
      <t>(Data pretendida)</t>
    </r>
  </si>
  <si>
    <r>
      <t>Duração Contrato</t>
    </r>
    <r>
      <rPr>
        <b/>
        <sz val="8"/>
        <rFont val="Calibri"/>
        <family val="2"/>
        <scheme val="minor"/>
      </rPr>
      <t xml:space="preserve"> </t>
    </r>
    <r>
      <rPr>
        <sz val="10"/>
        <rFont val="Calibri"/>
        <family val="2"/>
        <scheme val="minor"/>
      </rPr>
      <t>(Meses)</t>
    </r>
  </si>
  <si>
    <t>5. Garantias de Origem</t>
  </si>
  <si>
    <t>Energia Verde</t>
  </si>
  <si>
    <t>SIM</t>
  </si>
  <si>
    <t>Comprovativo</t>
  </si>
  <si>
    <t>Fatura (Rotulagem)</t>
  </si>
  <si>
    <t xml:space="preserve">6. Contacto Operacional (para ORD) </t>
  </si>
  <si>
    <t>Email</t>
  </si>
  <si>
    <t>7. Débito Direto</t>
  </si>
  <si>
    <t>Ativar</t>
  </si>
  <si>
    <t>Sim</t>
  </si>
  <si>
    <t>Não</t>
  </si>
  <si>
    <r>
      <t xml:space="preserve">Código de Banco válido no IBAN </t>
    </r>
    <r>
      <rPr>
        <vertAlign val="superscript"/>
        <sz val="11"/>
        <color indexed="8"/>
        <rFont val="Calibri"/>
        <family val="2"/>
      </rPr>
      <t>(1)</t>
    </r>
    <r>
      <rPr>
        <sz val="11"/>
        <color theme="1"/>
        <rFont val="Calibri"/>
        <family val="2"/>
        <scheme val="minor"/>
      </rPr>
      <t xml:space="preserve">
(IBAN Bank Identifier)</t>
    </r>
  </si>
  <si>
    <r>
      <t xml:space="preserve">Código de Agente Financeiro </t>
    </r>
    <r>
      <rPr>
        <vertAlign val="superscript"/>
        <sz val="11"/>
        <color indexed="8"/>
        <rFont val="Calibri"/>
        <family val="2"/>
      </rPr>
      <t xml:space="preserve">(2) (3)
</t>
    </r>
    <r>
      <rPr>
        <sz val="11"/>
        <color theme="1"/>
        <rFont val="Calibri"/>
        <family val="2"/>
        <scheme val="minor"/>
      </rPr>
      <t>(Bank Identifier)</t>
    </r>
  </si>
  <si>
    <t>Nome do Agente Financeiro
(Institution Name)</t>
  </si>
  <si>
    <t>SWIFT</t>
  </si>
  <si>
    <t>Tipo de Agente Financeiro
(Type of Institution)</t>
  </si>
  <si>
    <t>0001</t>
  </si>
  <si>
    <t>BANCO DE PORTUGAL EP</t>
  </si>
  <si>
    <t>Banco Central</t>
  </si>
  <si>
    <t>0005</t>
  </si>
  <si>
    <t>ABANCA SERVICIOS FINANCIEROS E.F.C. S.A.- SUCURSAL EM PORTUGAL</t>
  </si>
  <si>
    <t>Sucursal de Instituicao de Credito Com Sede na UE</t>
  </si>
  <si>
    <t>0007</t>
  </si>
  <si>
    <t>NOVO BANCO SA</t>
  </si>
  <si>
    <t>Bancos</t>
  </si>
  <si>
    <t>0008</t>
  </si>
  <si>
    <t>BANCO BAI EUROPA SA</t>
  </si>
  <si>
    <t>0010</t>
  </si>
  <si>
    <t>BANCO BPI SA</t>
  </si>
  <si>
    <t>0014</t>
  </si>
  <si>
    <t>BANCO INVEST SA</t>
  </si>
  <si>
    <t>0018</t>
  </si>
  <si>
    <t>BANCO SANTANDER TOTTA SA</t>
  </si>
  <si>
    <t>0019</t>
  </si>
  <si>
    <t>BANCO BILBAO VIZCAYA  ARGENTARIA (PORTUGAL) SA</t>
  </si>
  <si>
    <t>0022</t>
  </si>
  <si>
    <t>BANCO DO BRASIL AG - SUCURSAL EM PORTUGAL</t>
  </si>
  <si>
    <t>0023</t>
  </si>
  <si>
    <t>BANCO ACTIVOBANK SA</t>
  </si>
  <si>
    <t>0025</t>
  </si>
  <si>
    <t>CAIXA - BANCO DE INVESTIMENTO SA</t>
  </si>
  <si>
    <t>0027</t>
  </si>
  <si>
    <t>BANCO PORTUGUES DE INVESTIMENTO SA</t>
  </si>
  <si>
    <t>0032</t>
  </si>
  <si>
    <t>BARCLAYS BANK PLC</t>
  </si>
  <si>
    <t>0033</t>
  </si>
  <si>
    <t>BANCO COMERCIAL PORTUGUES SA</t>
  </si>
  <si>
    <t>BCOMPTPL</t>
  </si>
  <si>
    <t>0034</t>
  </si>
  <si>
    <t>BNP PARIBAS</t>
  </si>
  <si>
    <t>0035</t>
  </si>
  <si>
    <t>CAIXA GERAL DE DEPOSITOS SA</t>
  </si>
  <si>
    <t>0036</t>
  </si>
  <si>
    <t>CAIXA ECONÓMICA MONTEPIO GERAL CAIXA ECONÓMICA BANCÁRIA SA</t>
  </si>
  <si>
    <t>Caixas Economicas</t>
  </si>
  <si>
    <t>0043</t>
  </si>
  <si>
    <t>DEUTSCHE BANK AKTIENGESELLSCHAFT - SUCURSAL EM PORTUGAL</t>
  </si>
  <si>
    <t>0045</t>
  </si>
  <si>
    <t>9000</t>
  </si>
  <si>
    <t>CAIXA CENTRAL - CAIXA CENTRAL DE CREDITO AGRICOLA MUTUO CRL</t>
  </si>
  <si>
    <t>Caixa Central e Caixas de Credito Agricola Mutuo</t>
  </si>
  <si>
    <t>3450</t>
  </si>
  <si>
    <t>CAIXA DE CREDITO AGRICOLA MUTUO BEIRA CENTRO CRL</t>
  </si>
  <si>
    <t>2090</t>
  </si>
  <si>
    <t>CAIXA DE CREDITO AGRICOLA MUTUO BEIRA DOURO CRL</t>
  </si>
  <si>
    <t>1440</t>
  </si>
  <si>
    <t>CAIXA DE CREDITO AGRICOLA MUTUO DA AREA METROPOLITANA DO PORTO CRL</t>
  </si>
  <si>
    <t>3400</t>
  </si>
  <si>
    <t>CAIXA DE CREDITO AGRICOLA MUTUO DA BAIRRADA E AGUIEIRA CRL</t>
  </si>
  <si>
    <t>5080</t>
  </si>
  <si>
    <t>CAIXA DE CREDITO AGRICOLA MUTUO DA BATALHA CRL</t>
  </si>
  <si>
    <t>4050</t>
  </si>
  <si>
    <t>CAIXA DE CREDITO AGRICOLA MUTUO DA BEIRA BAIXA (SUL) CRL</t>
  </si>
  <si>
    <t>6320</t>
  </si>
  <si>
    <t>CAIXA DE CREDITO AGRICOLA MUTUO DA COSTA AZUL CRL</t>
  </si>
  <si>
    <t>3220</t>
  </si>
  <si>
    <t>CAIXA DE CREDITO AGRICOLA MUTUO DA COSTA VERDE CRL</t>
  </si>
  <si>
    <t>4020</t>
  </si>
  <si>
    <t>CAIXA DE CREDITO AGRICOLA MUTUO DA REGIAO DO FUNDAO E SABUGAL CRL</t>
  </si>
  <si>
    <t>4080</t>
  </si>
  <si>
    <t>CAIXA DE CREDITO AGRICOLA MUTUO DA SERRA DA ESTRELA CRL</t>
  </si>
  <si>
    <t>2190</t>
  </si>
  <si>
    <t>CAIXA DE CREDITO AGRICOLA MUTUO DA TERRA QUENTE CRL</t>
  </si>
  <si>
    <t>4110</t>
  </si>
  <si>
    <t>CAIXA DE CREDITO AGRICOLA MUTUO DA ZONA DO PINHAL CRL</t>
  </si>
  <si>
    <t>3370</t>
  </si>
  <si>
    <t>CAIXA DE CREDITO AGRICOLA MUTUO DAS SERRAS DE ANSIAO CRL</t>
  </si>
  <si>
    <t>3310</t>
  </si>
  <si>
    <t>CAIXA DE CREDITO AGRICOLA MUTUO DE ALBERGARIA E SEVER CRL</t>
  </si>
  <si>
    <t>7010</t>
  </si>
  <si>
    <t>CAIXA DE CREDITO AGRICOLA MUTUO DE ALBUFEIRA CRL</t>
  </si>
  <si>
    <t>6020</t>
  </si>
  <si>
    <t>CAIXA DE CREDITO AGRICOLA MUTUO DE ALCACER DO SAL E MONTEMOR-O-NOVO CRL</t>
  </si>
  <si>
    <t>5020</t>
  </si>
  <si>
    <t>CAIXA DE CRÉDITO AGRÍCOLA MÚTUO DE ALCOBAÇA CARTAXO NAZARÉ RIO MAIOR E SANTARÉM CRL</t>
  </si>
  <si>
    <t>5050</t>
  </si>
  <si>
    <t>CAIXA DE CREDITO AGRICOLA MUTUO DE ALENQUER CRL</t>
  </si>
  <si>
    <t>6040</t>
  </si>
  <si>
    <t>CAIXA DE CREDITO AGRICOLA MUTUO DE ALJUSTREL E ALMODOVAR CRL</t>
  </si>
  <si>
    <t>3270</t>
  </si>
  <si>
    <t>CAIXA DE CREDITO AGRICOLA MUTUO DE ANADIA CRL</t>
  </si>
  <si>
    <t>1020</t>
  </si>
  <si>
    <t>CAIXA DE CREDITO AGRICOLA MUTUO DE AROUCA CRL</t>
  </si>
  <si>
    <t>5060</t>
  </si>
  <si>
    <t>CAIXA DE CREDITO AGRICOLA MUTUO DE ARRUDA DOS VINHOS CRL</t>
  </si>
  <si>
    <t>5070</t>
  </si>
  <si>
    <t>CAIXA DE CREDITO AGRICOLA MUTUO DE AZAMBUJA CRL</t>
  </si>
  <si>
    <t>6100</t>
  </si>
  <si>
    <t>CAIXA DE CREDITO AGRICOLA MUTUO DE BEJA E MERTOLA CRL</t>
  </si>
  <si>
    <t>6110</t>
  </si>
  <si>
    <t>CAIXA DE CREDITO AGRICOLA MUTUO DE BORBA CRL</t>
  </si>
  <si>
    <t>5120</t>
  </si>
  <si>
    <t>CAIXA DE CREDITO AGRICOLA MUTUO DE CADAVAL CRL</t>
  </si>
  <si>
    <t>5130</t>
  </si>
  <si>
    <t>CAIXA DE CREDITO AGRICOLA MUTUO DE CALDAS DA RAINHA OBIDOS E PENICHE CRL</t>
  </si>
  <si>
    <t>3020</t>
  </si>
  <si>
    <t>CAIXA DE CREDITO AGRICOLA MUTUO DE CANTANHEDE E MIRA CRL</t>
  </si>
  <si>
    <t>3030</t>
  </si>
  <si>
    <t>CAIXA DE CREDITO AGRICOLA MUTUO DE COIMBRA CRL</t>
  </si>
  <si>
    <t>5170</t>
  </si>
  <si>
    <t>CAIXA DE CREDITO AGRICOLA MUTUO DE CORUCHE CRL</t>
  </si>
  <si>
    <t>6160</t>
  </si>
  <si>
    <t>CAIXA DE CREDITO AGRICOLA MUTUO DE ELVAS E CAMPO MAIOR CRL</t>
  </si>
  <si>
    <t>5460</t>
  </si>
  <si>
    <t>CAIXA DE CREDITO AGRICOLA MUTUO DE ENTRE TEJO E SADO CRL</t>
  </si>
  <si>
    <t>6170</t>
  </si>
  <si>
    <t>CAIXA DE CREDITO AGRICOLA MUTUO DE ESTREMOZ MONFORTE E ARRONCHES CRL</t>
  </si>
  <si>
    <t>6190</t>
  </si>
  <si>
    <t>CAIXA DE CREDITO AGRICOLA MUTUO DE FERREIRA DO ALENTEJO CRL</t>
  </si>
  <si>
    <t>3190</t>
  </si>
  <si>
    <t>CAIXA DE CREDITO AGRICOLA MUTUO DE LAFOES CRL</t>
  </si>
  <si>
    <t>5140</t>
  </si>
  <si>
    <t>CAIXA DE CREDITO AGRICOLA MUTUO DE LOURES SINTRA E LITORAL CRL</t>
  </si>
  <si>
    <t>5190</t>
  </si>
  <si>
    <t>CAIXA DE CREDITO AGRICOLA MUTUO DE LOURINHA CRL</t>
  </si>
  <si>
    <t>2240</t>
  </si>
  <si>
    <t>CAIXA DE CREDITO AGRICOLA MUTUO DE MOGADOURO E VIMIOSO CRL</t>
  </si>
  <si>
    <t>6240</t>
  </si>
  <si>
    <t>CAIXA DE CREDITO AGRICOLA MUTUO DE MORAVIS CRL</t>
  </si>
  <si>
    <t>3090</t>
  </si>
  <si>
    <t>CAIXA DE CREDITO AGRICOLA MUTUO DE OLIVEIRA DE AZEMEIS E ESTARREJA CRL</t>
  </si>
  <si>
    <t>3210</t>
  </si>
  <si>
    <t>CAIXA DE CREDITO AGRICOLA MUTUO DE OLIVEIRA DO BAIRRO CRL</t>
  </si>
  <si>
    <t>3380</t>
  </si>
  <si>
    <t>CAIXA DE CREDITO AGRICOLA MUTUO DE OLIVEIRA DO HOSPITAL CRL</t>
  </si>
  <si>
    <t>1400</t>
  </si>
  <si>
    <t>CAIXA DE CREDITO AGRICOLA MUTUO DE PAREDES CRL</t>
  </si>
  <si>
    <t>5230</t>
  </si>
  <si>
    <t>CAIXA DE CRÉDITO AGRÍCOLA MÚTUO DE PERNES E ALCANHÕES CRL</t>
  </si>
  <si>
    <t>3110</t>
  </si>
  <si>
    <t>CAIXA DE CREDITO AGRICOLA MUTUO DE POMBAL CRL</t>
  </si>
  <si>
    <t>5240</t>
  </si>
  <si>
    <t>CAIXA DE CREDITO AGRICOLA MUTUO DE PORTO DE MOS CRL</t>
  </si>
  <si>
    <t>1460</t>
  </si>
  <si>
    <t>CAIXA DE CREDITO AGRICOLA MUTUO DE POVOA DE VARZIMVILA DO CONDE E ESPOSENDE CRL</t>
  </si>
  <si>
    <t>5270</t>
  </si>
  <si>
    <t>CAIXA DE CREDITO AGRICOLA MUTUO DE SALVATERRA DE MAGOS CRL</t>
  </si>
  <si>
    <t>7120</t>
  </si>
  <si>
    <t>CAIXA DE CREDITO AGRICOLA MUTUO DE SAO BARTOLOMEU DE MESSINES E SAO MARCOS DA SERRA CRL</t>
  </si>
  <si>
    <t>6330</t>
  </si>
  <si>
    <t>CAIXA DE CREDITO AGRICOLA MUTUO DE SAO TEOTONIO CRL</t>
  </si>
  <si>
    <t>7130</t>
  </si>
  <si>
    <t>CAIXA DE CREDITO AGRICOLA MUTUO DE SILVES CRL</t>
  </si>
  <si>
    <t>5310</t>
  </si>
  <si>
    <t>CAIXA DE CREDITO AGRICOLA MUTUO DE SOBRAL DE MONTE AGRACO CRL</t>
  </si>
  <si>
    <t>6350</t>
  </si>
  <si>
    <t>CAIXA DE CREDITO AGRICOLA MUTUO DE SOUSEL CRL</t>
  </si>
  <si>
    <t>2260</t>
  </si>
  <si>
    <t>CAIXA DE CREDITO AGRICOLA MUTUO DE TERRAS DE MIRANDA DO DOURO CRL</t>
  </si>
  <si>
    <t>3470</t>
  </si>
  <si>
    <t>CAIXA DE CREDITO AGRICOLA MUTUO DE TERRAS DE VIRIATO CRL</t>
  </si>
  <si>
    <t>1320</t>
  </si>
  <si>
    <t>CAIXA DE CREDITO AGRICOLA MUTUO DE TERRAS DO SOUSA AVE BASTO E TAMEGA CRL</t>
  </si>
  <si>
    <t>2230</t>
  </si>
  <si>
    <t>CAIXA DE CREDITO AGRICOLA MUTUO DE TRAS-OS-MONTES E ALTO DOURO C.R.L</t>
  </si>
  <si>
    <t>3340</t>
  </si>
  <si>
    <t>CAIXA DE CREDITO AGRICOLA MUTUO DE VAGOS CRL</t>
  </si>
  <si>
    <t>3160</t>
  </si>
  <si>
    <t>CAIXA DE CREDITO AGRICOLA MUTUO DE VALE DE CAMBRA CRL</t>
  </si>
  <si>
    <t>5360</t>
  </si>
  <si>
    <t>CAIXA DE CREDITO AGRICOLA MUTUO DE VILA FRANCA DE XIRA CRL</t>
  </si>
  <si>
    <t>1290</t>
  </si>
  <si>
    <t>CAIXA DE CREDITO AGRICOLA MUTUO DE VILA VERDE E DE TERRAS DO BOURO CRL</t>
  </si>
  <si>
    <t>6440</t>
  </si>
  <si>
    <t>CAIXA DE CREDITO AGRICOLA MUTUO DO ALENTEJO CENTRAL CRL</t>
  </si>
  <si>
    <t>7210</t>
  </si>
  <si>
    <t>CAIXA DE CREDITO AGRICOLA MUTUO DO ALGARVE CRL</t>
  </si>
  <si>
    <t>1470</t>
  </si>
  <si>
    <t>CAIXA DE CREDITO AGRICOLA MUTUO DO ALTO CAVADO E BASTO CRL</t>
  </si>
  <si>
    <t>2040</t>
  </si>
  <si>
    <t>CAIXA DE CREDITO AGRICOLA MUTUO DO ALTO DOURO CRL</t>
  </si>
  <si>
    <t>3010</t>
  </si>
  <si>
    <t>CAIXA DE CREDITO AGRICOLA MUTUO DO BAIXO MONDEGO CRL</t>
  </si>
  <si>
    <t>3240</t>
  </si>
  <si>
    <t>CAIXA DE CREDITO AGRICOLA MUTUO DO BAIXO VOUGA CRL</t>
  </si>
  <si>
    <t>2140</t>
  </si>
  <si>
    <t>CAIXA DE CREDITO AGRICOLA MUTUO DO DOURO E COA CRL</t>
  </si>
  <si>
    <t>6250</t>
  </si>
  <si>
    <t>CAIXA DE CREDITO AGRICOLA MUTUO DO GUADIANA INTERIOR CRL</t>
  </si>
  <si>
    <t>1280</t>
  </si>
  <si>
    <t>CAIXA DE CREDITO AGRICOLA MUTUO DO MEDIO AVE CRL</t>
  </si>
  <si>
    <t>6150</t>
  </si>
  <si>
    <t>CAIXA DE CREDITO AGRICOLA MUTUO DO NORDESTE ALENTEJANO CRL</t>
  </si>
  <si>
    <t>1420</t>
  </si>
  <si>
    <t>CAIXA DE CREDITO AGRICOLA MUTUO DO NOROESTE CRL</t>
  </si>
  <si>
    <t>6430</t>
  </si>
  <si>
    <t>CAIXA DE CREDITO AGRICOLA MUTUO DO NORTE ALENTEJANO CRL</t>
  </si>
  <si>
    <t>5430</t>
  </si>
  <si>
    <t>CAIXA DE CREDITO AGRICOLA MUTUO DO RIBATEJO NORTE E TRAMAGAL CRL</t>
  </si>
  <si>
    <t>5470</t>
  </si>
  <si>
    <t>CAIXA DE CREDITO AGRICOLA MUTUO DO RIBATEJO SUL CRL</t>
  </si>
  <si>
    <t>7140</t>
  </si>
  <si>
    <t>CAIXA DE CREDITO AGRICOLA MUTUO DO SOTAVENTO ALGARVIO CRL</t>
  </si>
  <si>
    <t>3060</t>
  </si>
  <si>
    <t>CAIXA DE CREDITO AGRICOLA MUTUO DO VALE DO DAO  E ALTO VOUGA CRL</t>
  </si>
  <si>
    <t>1340</t>
  </si>
  <si>
    <t>CAIXA DE CREDITO AGRICOLA MUTUO DO VALE DO SOUSA E BAIXO TAMEGA CRL</t>
  </si>
  <si>
    <t>2160</t>
  </si>
  <si>
    <t>CAIXA DE CREDITO AGRICOLA MUTUO DO VALE DO TAVORA E DOURO CRL</t>
  </si>
  <si>
    <t>8050</t>
  </si>
  <si>
    <t>CAIXA DE CREDITO AGRICOLA MUTUO DOS ACORES CRL</t>
  </si>
  <si>
    <t>0046</t>
  </si>
  <si>
    <t>BANCO SANTANDER TOTTA SA (ex-BANCO POPULAR PORTUGAL SA)</t>
  </si>
  <si>
    <t>0047</t>
  </si>
  <si>
    <t>HAITONG BANK SA</t>
  </si>
  <si>
    <t>0048</t>
  </si>
  <si>
    <t>BANCO FINANTIA SA</t>
  </si>
  <si>
    <t>0049</t>
  </si>
  <si>
    <t>BANCO DE INVESTIMENTO IMOBILIARIO SA</t>
  </si>
  <si>
    <t>0057</t>
  </si>
  <si>
    <t>CAIXA ECONOMICA DO PORTO</t>
  </si>
  <si>
    <t>0058</t>
  </si>
  <si>
    <t>CAIXA ECONOMICA SOCIAL - CAIXA ECONOMICA ANEXA</t>
  </si>
  <si>
    <t>0059</t>
  </si>
  <si>
    <t>CAIXA ECONOMICA DA MISERICORDIA DE ANGRA DO HEROISMO</t>
  </si>
  <si>
    <t>0060</t>
  </si>
  <si>
    <t>BANCO MADESANT - SOCIEDADE UNIPESSOAL SA</t>
  </si>
  <si>
    <t>0061</t>
  </si>
  <si>
    <t>BANCO DE INVESTIMENTO GLOBAL SA</t>
  </si>
  <si>
    <t>0063</t>
  </si>
  <si>
    <t>BANIF - BANCO DE INVESTIMENTO SA</t>
  </si>
  <si>
    <t>0064</t>
  </si>
  <si>
    <t>BANCO PORTUGUES DE GESTAO SA</t>
  </si>
  <si>
    <t>0065</t>
  </si>
  <si>
    <t>BEST - BANCO ELECTRONICO DE SERVICO TOTAL SA</t>
  </si>
  <si>
    <t>0073</t>
  </si>
  <si>
    <t>BANCO SANTANDER CONSUMER PORTUGAL SA</t>
  </si>
  <si>
    <t>0076</t>
  </si>
  <si>
    <t>MONTEPIO INVESTIMENTO SA</t>
  </si>
  <si>
    <t>0079</t>
  </si>
  <si>
    <t>BANCO BIC PORTUGUES SA</t>
  </si>
  <si>
    <t>0082</t>
  </si>
  <si>
    <t>FCE BANK PLC</t>
  </si>
  <si>
    <t>0085</t>
  </si>
  <si>
    <t>ITAU BBA INTERNATIONAL PLC - SUCURSAL EM PORTUGAL</t>
  </si>
  <si>
    <t>0086</t>
  </si>
  <si>
    <t>BANCO EFISA SA</t>
  </si>
  <si>
    <t>0097</t>
  </si>
  <si>
    <t>CAIXA DE CREDITO AGRICOLA MUTUO DA CHAMUSCA CRL</t>
  </si>
  <si>
    <t>0098</t>
  </si>
  <si>
    <t>CAIXA DE CREDITO AGRICOLA MUTUO DE BOMBARRAL CRL</t>
  </si>
  <si>
    <t>0160</t>
  </si>
  <si>
    <t>NOVO BANCO DOS ACORES SA</t>
  </si>
  <si>
    <t>0169</t>
  </si>
  <si>
    <t>CITIBANK EUROPE PLC - SUCURSAL EM PORTUGAL</t>
  </si>
  <si>
    <t>0170</t>
  </si>
  <si>
    <t>ABANCA CORPORACION BANCARIA SA SUCURSAL EM PORTUGAL</t>
  </si>
  <si>
    <t>0171</t>
  </si>
  <si>
    <t>RCI BANQUE SUCURSAL PORTUGAL</t>
  </si>
  <si>
    <t>0172</t>
  </si>
  <si>
    <t>BMW BANK GMBH SUCURSAL PORTUGUESA</t>
  </si>
  <si>
    <t>0173</t>
  </si>
  <si>
    <t>EDMOND DE ROTHSCHILD EUROPE - SUCURSAL PORTUGUESA</t>
  </si>
  <si>
    <t>0185</t>
  </si>
  <si>
    <t>DEXIA CRÉDIT LOCAL S.A. – SUCURSAL EM PORTUGAL</t>
  </si>
  <si>
    <t>0189</t>
  </si>
  <si>
    <t>BANCO ATLANTICO EUROPA SA</t>
  </si>
  <si>
    <t>0191</t>
  </si>
  <si>
    <t>BNI - BANCO DE NEGOCIOS INTERNACIONAL (EUROPA) SA</t>
  </si>
  <si>
    <t>0193</t>
  </si>
  <si>
    <t>BANCO CTT SA</t>
  </si>
  <si>
    <t>0194</t>
  </si>
  <si>
    <t>BANIF - BANCO INTERNACIONAL DO FUNCHAL SA</t>
  </si>
  <si>
    <t>0235</t>
  </si>
  <si>
    <t>BANCO L.J. CARREGOSA SA</t>
  </si>
  <si>
    <t>0238</t>
  </si>
  <si>
    <t>BNP PARIBAS LEASE GROUP SA</t>
  </si>
  <si>
    <t>0246</t>
  </si>
  <si>
    <t>BANCO PRIMUS SA</t>
  </si>
  <si>
    <t>0251</t>
  </si>
  <si>
    <t>AGROGARANTE - SOCIEDADE DE GARANTIA MUTUA SA</t>
  </si>
  <si>
    <t>Sociedades de Garantia Mutua</t>
  </si>
  <si>
    <t>0257</t>
  </si>
  <si>
    <t>BNP PARIBAS SECURITIES SERVICES - SUCURSAL EM PORTUGAL</t>
  </si>
  <si>
    <t>0259</t>
  </si>
  <si>
    <t>DE LAGE LANDEN INTERNATIONAL B.V. - SUCURSAL EM PORTUGAL</t>
  </si>
  <si>
    <t>0260</t>
  </si>
  <si>
    <t>ST. GALLER KANTONALBANK AG - SUCURSAL EM PORTUGAL</t>
  </si>
  <si>
    <t>Sucursal de Instituicao de Credito Com Sede em Paises Terceiros</t>
  </si>
  <si>
    <t>0264</t>
  </si>
  <si>
    <t>VOLKSWAGEN BANK GMBH - SUCURSAL EM PORTUGAL</t>
  </si>
  <si>
    <t>0266</t>
  </si>
  <si>
    <t>BANK OF CHINA (LUXEMBOURG) SA LISBON BRANCH - SUCURSAL EM PORTUGAL</t>
  </si>
  <si>
    <t>0267</t>
  </si>
  <si>
    <t>CREDIT SUISSE (LUXEMBOURG) SA - SUCURSAL EM PORTUGAL</t>
  </si>
  <si>
    <t>0269</t>
  </si>
  <si>
    <t>BANKINTER SA - SUCURSAL EM PORTUGAL</t>
  </si>
  <si>
    <t>0270</t>
  </si>
  <si>
    <t>IBM DEUTSCHLAND KREDITBANK GMBH - SUCURSAL EM PORTUGAL</t>
  </si>
  <si>
    <t>0271</t>
  </si>
  <si>
    <t xml:space="preserve">TOYOTA KREDITBANK GMBH – SUCURSAL EM PORTUGAL </t>
  </si>
  <si>
    <t>0272</t>
  </si>
  <si>
    <t>WIZINK BANK SA - SUCURSAL EM PORTUGAL</t>
  </si>
  <si>
    <t>0302</t>
  </si>
  <si>
    <t>LISGARANTE - SOCIEDADE DE GARANTIA MUTUA SA</t>
  </si>
  <si>
    <t>0303</t>
  </si>
  <si>
    <t>NORGARANTE - SOCIEDADE DE GARANTIA MUTUA SA</t>
  </si>
  <si>
    <t>0304</t>
  </si>
  <si>
    <t>GARVAL - SOCIEDADE DE GARANTIA MUTUA SA</t>
  </si>
  <si>
    <t>0305</t>
  </si>
  <si>
    <t>321 CRÉDITO - INSTITUIÇÃO FINANCEIRA DE CRÉDITO SA</t>
  </si>
  <si>
    <t>Instituicoes Financeiras de Credito</t>
  </si>
  <si>
    <t>0314</t>
  </si>
  <si>
    <t>SOFID - SOCIEDADE PARA O FINANCIAMENTO DO DESENVOLVIMENTO INSTITUICAO FINANCEIRA DE CREDITO SA</t>
  </si>
  <si>
    <t>0316</t>
  </si>
  <si>
    <t>IFD - INSTITUICAO FINANCEIRA DE DESENVOLVIMENTO SA</t>
  </si>
  <si>
    <t>Outras Empresas (alinea l do n.º 1 do artigo 6.º do RGICSF)</t>
  </si>
  <si>
    <t>0329</t>
  </si>
  <si>
    <t>REALTRANSFER - INSTITUICAO DE PAGAMENTOS SA</t>
  </si>
  <si>
    <t>Instituicoes de Pagamento</t>
  </si>
  <si>
    <t>0403</t>
  </si>
  <si>
    <t>UNION DE CREDITOS INMOBILIARIOS S.A. ESTABLECIMIENTO FINANCIERO DE CREDITO (SOCIEDAD UNIPERSONAL) - SUCURSAL EM PORTUGAL</t>
  </si>
  <si>
    <t>0500</t>
  </si>
  <si>
    <t>ING BANK N.V. - SUCURSAL EM PORTUGAL</t>
  </si>
  <si>
    <t>0502</t>
  </si>
  <si>
    <t>S. P. G. M. - SOCIEDADE DE INVESTIMENTO SA</t>
  </si>
  <si>
    <t>Sociedades de Investimento</t>
  </si>
  <si>
    <t>0695</t>
  </si>
  <si>
    <t>SOFINLOC - INSTITUICAO FINANCEIRA DE CREDITO SA</t>
  </si>
  <si>
    <t>0698</t>
  </si>
  <si>
    <t>UNICRE - INSTITUICAO FINANCEIRA DE CREDITO SA</t>
  </si>
  <si>
    <t>0771</t>
  </si>
  <si>
    <t>EUROFACTOR PORTUGAL - SOCIEDADE DE FACTORING SA</t>
  </si>
  <si>
    <t>Sociedades de Factoring</t>
  </si>
  <si>
    <t>0780</t>
  </si>
  <si>
    <t>FCA CAPITAL PORTUGAL INSTITUICAO FINANCEIRA DE CREDITO SA</t>
  </si>
  <si>
    <t>0781</t>
  </si>
  <si>
    <t>AGENCIA DE GESTAO DA TESOURARIA E DA DIVIDA PUBLICA - IGCP E.P.E.</t>
  </si>
  <si>
    <t>Entidade Gestora da Tesouraria e da Divida Publica</t>
  </si>
  <si>
    <t>0796</t>
  </si>
  <si>
    <t>MONTEPIO CREDITO - INSTITUICAO FINANCEIRA DE CREDITO SA</t>
  </si>
  <si>
    <t>0800</t>
  </si>
  <si>
    <t>BBVA INSTITUICAO FINANCEIRA DE CREDITO SA</t>
  </si>
  <si>
    <t>0812</t>
  </si>
  <si>
    <t>NOVACAMBIOS  -  INSTITUICAO DE PAGAMENTO SA</t>
  </si>
  <si>
    <t>0824</t>
  </si>
  <si>
    <t>UNICAMBIO - INSTITUICAO DE PAGAMENTO SA</t>
  </si>
  <si>
    <t>0848</t>
  </si>
  <si>
    <t>BANCO BNP PARIBAS PERSONAL FINANCE SA</t>
  </si>
  <si>
    <t>0881</t>
  </si>
  <si>
    <t>ONEY BANK - SUCURSAL EM PORTUGAL</t>
  </si>
  <si>
    <t>0916</t>
  </si>
  <si>
    <t>BANCO CREDIBOM SA</t>
  </si>
  <si>
    <t>0921</t>
  </si>
  <si>
    <t>COFIDIS</t>
  </si>
  <si>
    <t>0942</t>
  </si>
  <si>
    <t>PME INVESTIMENTOS-SOCIEDADE DE INVESTIMENTO SA</t>
  </si>
  <si>
    <t>0955</t>
  </si>
  <si>
    <t>OREY FINANCIAL - INSTITUICAO FINANCEIRA DE CREDITO SA</t>
  </si>
  <si>
    <t>0965</t>
  </si>
  <si>
    <t>CAIXA LEASING E FACTORING - INSTITUICAO FINANCEIRA DE CREDITO SA</t>
  </si>
  <si>
    <t>5180</t>
  </si>
  <si>
    <t>CAIXA DE CREDITO AGRICOLA MUTUO DE LEIRIA CRL</t>
  </si>
  <si>
    <t>5200</t>
  </si>
  <si>
    <t>CAIXA DE CREDITO AGRICOLA MUTUO DE MAFRA CRL</t>
  </si>
  <si>
    <t>5340</t>
  </si>
  <si>
    <t>CAIXA DE CREDITO AGRICOLA MUTUO DE TORRES VEDRAS CRL</t>
  </si>
  <si>
    <t>7500</t>
  </si>
  <si>
    <t>SONAE FINANCIAL SERVICES SA</t>
  </si>
  <si>
    <t>Instituicoes de Moeda Electronica</t>
  </si>
  <si>
    <t>8115</t>
  </si>
  <si>
    <t>CTT - CORREIOS DE PORTUGAL SA</t>
  </si>
  <si>
    <t>Entidades de Servicos Postais Prestadoras de Servicos Financeiros</t>
  </si>
  <si>
    <t>8700</t>
  </si>
  <si>
    <t>LUSOPAY INSTITUICAO DE PAGAMENTO LDA</t>
  </si>
  <si>
    <t>8701</t>
  </si>
  <si>
    <t>PAYSHOP (PORTUGAL) SA</t>
  </si>
  <si>
    <t>8703</t>
  </si>
  <si>
    <t>SIBS PAGAMENTOS SA</t>
  </si>
  <si>
    <t>8705</t>
  </si>
  <si>
    <t>PT PAY SA</t>
  </si>
  <si>
    <t>8706</t>
  </si>
  <si>
    <t>EASYPAY - INSTITUICAO DE PAGAMENTO LDA</t>
  </si>
  <si>
    <t>8707</t>
  </si>
  <si>
    <t>IFTHENPAY LDA</t>
  </si>
  <si>
    <t>8708</t>
  </si>
  <si>
    <t>MAXPAY - INSTITUICAO DE PAGAMENTO LDA</t>
  </si>
  <si>
    <t>8709</t>
  </si>
  <si>
    <t>EUPAGO - INSTITUICAO DE PAGAMENTO LDA</t>
  </si>
  <si>
    <t>8710</t>
  </si>
  <si>
    <t>PAYPAYUE - INSTITUIÇÃO DE PAGAMENTO UNIPESSOAL LDA</t>
  </si>
  <si>
    <t>8711</t>
  </si>
  <si>
    <t>RAIZE SERVIÇOS DE GESTAO SA</t>
  </si>
  <si>
    <t>8863</t>
  </si>
  <si>
    <t>MONTY GLOBAL PAYMENTS S.A.U.</t>
  </si>
  <si>
    <t>Sucursal de Instituicao de Pagamento com Sede na UE</t>
  </si>
  <si>
    <t>8955</t>
  </si>
  <si>
    <t>PREMIER FX LIMITED - SUCURSAL EM PORTUGAL</t>
  </si>
  <si>
    <t>8987</t>
  </si>
  <si>
    <t>LUFTHANSA AIRPLUS SERVICEKARTEN GMBH - SUCURSAL EM PORTUGAL</t>
  </si>
  <si>
    <t>9840</t>
  </si>
  <si>
    <t>FIDELIS MARKET CONSULTANTS LTD - SUCURSAL EM PORTUGAL</t>
  </si>
  <si>
    <t>9927</t>
  </si>
  <si>
    <t xml:space="preserve">SMALL WORLD FINANCIAL SERVICES SPAIN S.A.U. </t>
  </si>
  <si>
    <t>9931</t>
  </si>
  <si>
    <t>OI BRASIL FINANCE LIMITED - SUCURSAL EM PORTUGAL</t>
  </si>
  <si>
    <t>9960</t>
  </si>
  <si>
    <t xml:space="preserve">IQRA INTERNATIONAL MONEY TRANSFER LIMITED </t>
  </si>
  <si>
    <t>9961</t>
  </si>
  <si>
    <t>FINSBURY FOREIGN EXCHANGE SOLUTION LTD</t>
  </si>
  <si>
    <t>9962</t>
  </si>
  <si>
    <t>TRANSFERPLUS LTD</t>
  </si>
  <si>
    <r>
      <t>(1)</t>
    </r>
    <r>
      <rPr>
        <sz val="11"/>
        <rFont val="Calibri"/>
        <family val="2"/>
      </rPr>
      <t xml:space="preserve"> O mesmo código de banco no IBAN pode ser utilizado por diferentes agentes financeiros do mesmo Grupo bancário.
     The same IBAN Bank Identifier may be used by different institutions of the same banking group.</t>
    </r>
  </si>
  <si>
    <r>
      <t>(2)</t>
    </r>
    <r>
      <rPr>
        <sz val="11"/>
        <color theme="1"/>
        <rFont val="Calibri"/>
        <family val="2"/>
        <scheme val="minor"/>
      </rPr>
      <t xml:space="preserve"> São listadas todas as instituições enquadradas nos termos do ponto 1 do Artigo 7.º do Decreto-lei n.º317/2009, de 30 de Outubro. Algumas destas instituições podem não prestar efetivamente serviços de pagamento.
     All institutions considered under point 1 of Article 7 from Decree-Law n.º 317/2009, of 30 October, are listed (point 1 of Article 1 from Directive 2007/64/EC of the European Parliament and of the Council of 13 November 2007 ). Some of these institutions may not efectivelly provide payment services. </t>
    </r>
  </si>
  <si>
    <r>
      <t>(3)</t>
    </r>
    <r>
      <rPr>
        <sz val="11"/>
        <color theme="1"/>
        <rFont val="Calibri"/>
        <family val="2"/>
        <scheme val="minor"/>
      </rPr>
      <t xml:space="preserve"> O  mesmo agente financeiro pode utilizar diferentes códigos de banco no IBAN (por exemplo na sequência de processos de fusão entre instituições).
     One institution may use different IBAN Bank Identifiers (for example as result of a mergers between institutions).</t>
    </r>
  </si>
  <si>
    <t>Contactos / Contacts</t>
  </si>
  <si>
    <t>Eventuais pedidos de esclarecimento poderão ser endereçados para sp.info@bportugal.pt</t>
  </si>
  <si>
    <t>Any requests for clarifications may be addressed to sp.info@bportugal.pt</t>
  </si>
  <si>
    <t>Última atualização / Last updated</t>
  </si>
  <si>
    <t>321 CREDITO INSTITUICAO FINANCEIRA DE CREDITO SA</t>
  </si>
  <si>
    <t>PORTO</t>
  </si>
  <si>
    <t>CIEDPTP1</t>
  </si>
  <si>
    <t>ABANCA CORPORACION BANCARIA, SA, SUCURSAL EM PORTUGAL</t>
  </si>
  <si>
    <t>LISBON</t>
  </si>
  <si>
    <t>CAGLPTPL</t>
  </si>
  <si>
    <t>(LISBON UNCONNECTED)</t>
  </si>
  <si>
    <t>CAGLPTP1LBU</t>
  </si>
  <si>
    <t>AGENCIA GESTAO DA TESOURARIA E DIV. PUBLICA, IGCP EPE</t>
  </si>
  <si>
    <t>IGCPPTPL</t>
  </si>
  <si>
    <t>ALLIANZ PORTUGAL</t>
  </si>
  <si>
    <t>ALPOPTP1</t>
  </si>
  <si>
    <t>ANDRADE GUTIERREZ-EUROPA, AFRICA, ASIA, SA</t>
  </si>
  <si>
    <t>OEIRAS</t>
  </si>
  <si>
    <t>AGEAPTPL</t>
  </si>
  <si>
    <t>ARGENTARIA VOLARE</t>
  </si>
  <si>
    <t>ARVOPTP1</t>
  </si>
  <si>
    <t>ASCOR DEALER SA</t>
  </si>
  <si>
    <t>ASDEPTP1</t>
  </si>
  <si>
    <t>ATRIUM INVESTIMENTOS-SOCIEDADE FINANCEIRA DE CORRETAGEM, SA</t>
  </si>
  <si>
    <t>AIFCPTP1</t>
  </si>
  <si>
    <t>AUTOEUROPA</t>
  </si>
  <si>
    <t>QUINTA DO ANJO</t>
  </si>
  <si>
    <t>AUOEPTP1</t>
  </si>
  <si>
    <t>A-VISION - PRESTACAO DE SERVICOS</t>
  </si>
  <si>
    <t>PALMELA</t>
  </si>
  <si>
    <t>AVPEPTP1</t>
  </si>
  <si>
    <t>AXA LIFE EUROPE LIMITED SUCURSAL EM PORTUGAL</t>
  </si>
  <si>
    <t>AXLPPTP1</t>
  </si>
  <si>
    <t>AXA PORTUGAL SEGUROS VIDA</t>
  </si>
  <si>
    <t>APSVPTP1</t>
  </si>
  <si>
    <t>ACTVPTPL</t>
  </si>
  <si>
    <t>BANCO BAI EUROPA, SA</t>
  </si>
  <si>
    <t>BAIPPTPL</t>
  </si>
  <si>
    <t>BANCO BIC PORTUGUES, SA</t>
  </si>
  <si>
    <t>BPNPPTPL</t>
  </si>
  <si>
    <t>MADEIRA</t>
  </si>
  <si>
    <t>(SUCURSAL FINANCEIRA EXTERIOR)</t>
  </si>
  <si>
    <t>BPNPPTPLSFE</t>
  </si>
  <si>
    <t>BANCO BILBAO VIZCAYA ARGENTARIA (PORTUGAL) SA</t>
  </si>
  <si>
    <t>BBVAPTPL</t>
  </si>
  <si>
    <t>BBVAPTPLTG2</t>
  </si>
  <si>
    <t>(ALL PT BRANCHES NOT LISTED)</t>
  </si>
  <si>
    <t>BBPIPTPL</t>
  </si>
  <si>
    <t>BANCO CETELEM SA</t>
  </si>
  <si>
    <t>CETMPTP1</t>
  </si>
  <si>
    <t>BANCO COMERCIAL DE MACAU SAR.L.</t>
  </si>
  <si>
    <t>CMACPTP1</t>
  </si>
  <si>
    <t>CMACPTP1OPR</t>
  </si>
  <si>
    <t>BANCO COMERCIAL PORTUGUES</t>
  </si>
  <si>
    <t>FUNCHAL</t>
  </si>
  <si>
    <t>BCOMPTPLFUN</t>
  </si>
  <si>
    <t>(OFFSHORE BRANCH - CORPORATE AREA)</t>
  </si>
  <si>
    <t>BCOMPTPLOFI</t>
  </si>
  <si>
    <t>(OFFSHORE BRANCH)</t>
  </si>
  <si>
    <t>BCOMPTPLSFE</t>
  </si>
  <si>
    <t>BCOMPTPLB07</t>
  </si>
  <si>
    <t>BCOMPTPLLES</t>
  </si>
  <si>
    <t>(CORRESPONDENT BANKING DIVISION)</t>
  </si>
  <si>
    <t>BCOMPTPLINT</t>
  </si>
  <si>
    <t>(INSTITUTIONAL CUSTODY)</t>
  </si>
  <si>
    <t>BCOMPTPLDRI</t>
  </si>
  <si>
    <t>(TREASURY DIVISION)</t>
  </si>
  <si>
    <t>BCOMPTPLDIF</t>
  </si>
  <si>
    <t>CISFPTP1</t>
  </si>
  <si>
    <t>(ALL NON LISTED BRANCHES)</t>
  </si>
  <si>
    <t>(BOPB - LISBOA)</t>
  </si>
  <si>
    <t>BCOMPTPLB01</t>
  </si>
  <si>
    <t>(COLLECTIONS/DOC CREDITS)</t>
  </si>
  <si>
    <t>BCOMPTPLLEU</t>
  </si>
  <si>
    <t>(TAGUS PARK)</t>
  </si>
  <si>
    <t>BCOMPTPLOTP</t>
  </si>
  <si>
    <t>(LATINO COELHO)</t>
  </si>
  <si>
    <t>BCOMPTPLPLC</t>
  </si>
  <si>
    <t>BANCO CREDIBOM, SA</t>
  </si>
  <si>
    <t>ALGES</t>
  </si>
  <si>
    <t>CRBBPTP1</t>
  </si>
  <si>
    <t>BANCO CTT, SA</t>
  </si>
  <si>
    <t>CTTVPTPL</t>
  </si>
  <si>
    <t>BANCO DE BOSTON LATINO AMERICANO SA</t>
  </si>
  <si>
    <t>BBLAPTP1</t>
  </si>
  <si>
    <t>BDIGPTPL</t>
  </si>
  <si>
    <t>INIOPTP1</t>
  </si>
  <si>
    <t>BANCO DE PORTUGAL</t>
  </si>
  <si>
    <t>BGALPTPL</t>
  </si>
  <si>
    <t>BGALPTPLCON</t>
  </si>
  <si>
    <t>(BP- CCBM)</t>
  </si>
  <si>
    <t>BGALPTTGCCB</t>
  </si>
  <si>
    <t>(BP-BACK-OFFICE)</t>
  </si>
  <si>
    <t>BGALPTTGBAC</t>
  </si>
  <si>
    <t>(BP-MINIMUM RESERVES)</t>
  </si>
  <si>
    <t>BGALPTTGMRR</t>
  </si>
  <si>
    <t>(BP-MONETARY POLICY OPERATIONS)</t>
  </si>
  <si>
    <t>BGALPTTGSIT</t>
  </si>
  <si>
    <t>(COLLATERAL MANAGEMENT PT PARTIES)</t>
  </si>
  <si>
    <t>BGALPTPLPTP</t>
  </si>
  <si>
    <t>BGALPTTGPTP</t>
  </si>
  <si>
    <t>(CONTABILIDADE E PAGAMENTOS)</t>
  </si>
  <si>
    <t>BGALPTPLDCP</t>
  </si>
  <si>
    <t>(CREDIT AND MARKETS DEPARTMENT)</t>
  </si>
  <si>
    <t>BGALPTPLCCB</t>
  </si>
  <si>
    <t>(DET-EMISSAO E TESOURARIA)</t>
  </si>
  <si>
    <t>BGALPTTGDET</t>
  </si>
  <si>
    <t>(FUNDS)</t>
  </si>
  <si>
    <t>BGALPTPLGPF</t>
  </si>
  <si>
    <t>(MERCADO MONETARIO INTERBANCARIO)</t>
  </si>
  <si>
    <t>BGALPTTGMMI</t>
  </si>
  <si>
    <t>(SICOI INSTANT PAYMENTS SOLUTION)</t>
  </si>
  <si>
    <t>BGALPTTGIPS</t>
  </si>
  <si>
    <t>(SISTEMAS DE PAGAMENTOS)</t>
  </si>
  <si>
    <t>BGALPTTG</t>
  </si>
  <si>
    <t>(FUNDO GARANTIA)</t>
  </si>
  <si>
    <t>BGALPTTGFGC</t>
  </si>
  <si>
    <t>BANCO DE SABADELL S.A</t>
  </si>
  <si>
    <t>BSABPTP1</t>
  </si>
  <si>
    <t>BANCO DO BRASIL AG-SUCURSAL EM PORTUGAL</t>
  </si>
  <si>
    <t>BRASPTPL</t>
  </si>
  <si>
    <t>EFISPTPL</t>
  </si>
  <si>
    <t>BANCO EXPRESSO ATLANTICO SA</t>
  </si>
  <si>
    <t>EXATPTP1</t>
  </si>
  <si>
    <t>BFIAPTPL</t>
  </si>
  <si>
    <t>(FINANTIA CORRETORA)</t>
  </si>
  <si>
    <t>BFIAPTPLCOR</t>
  </si>
  <si>
    <t>(FINANTIA INTERNATIONAL)</t>
  </si>
  <si>
    <t>BFIAPTPLINT</t>
  </si>
  <si>
    <t>(FINANTIA SECURITIES)</t>
  </si>
  <si>
    <t>BFIAPTPLSEC</t>
  </si>
  <si>
    <t>(MADEIRA OFFSHORE BRANCH)</t>
  </si>
  <si>
    <t>BFIAPTPLSFE</t>
  </si>
  <si>
    <t>IVVSPTPL</t>
  </si>
  <si>
    <t>BANCO L.J. CARREGOSA, SA</t>
  </si>
  <si>
    <t>BLJCPTPT</t>
  </si>
  <si>
    <t>BANCO MADESANT - SOCIEDADE UNIPESSOAL SA (ZONA FRANCA DA MADEIRA)</t>
  </si>
  <si>
    <t>MASNPTP1</t>
  </si>
  <si>
    <t>BANCO MAIS SA</t>
  </si>
  <si>
    <t>MIISPTP1</t>
  </si>
  <si>
    <t>BANCO MELLO</t>
  </si>
  <si>
    <t>MEOLPTP1</t>
  </si>
  <si>
    <t>BANCO MELLO DE INVESTIMENTOS SA</t>
  </si>
  <si>
    <t>MEIIPTP1</t>
  </si>
  <si>
    <t>BANCO MELLO IMOBILIARIO, SA</t>
  </si>
  <si>
    <t>MEIMPTP1</t>
  </si>
  <si>
    <t>BANCO POPULAR PORTUGAL, SA</t>
  </si>
  <si>
    <t>CRBNPTPL</t>
  </si>
  <si>
    <t>BANCO PORTUGUES DE GESTAO, SA</t>
  </si>
  <si>
    <t>BPGPPTPL</t>
  </si>
  <si>
    <t>BPIPPTPL</t>
  </si>
  <si>
    <t>BANCO PRIMUS, SA</t>
  </si>
  <si>
    <t>PACO DE ARCOS</t>
  </si>
  <si>
    <t>PRUUPTP1</t>
  </si>
  <si>
    <t>BANCO PRIVADO ATLANTICO-EUROPA, SA</t>
  </si>
  <si>
    <t>BAPAPTPL</t>
  </si>
  <si>
    <t>IBNBPTP1</t>
  </si>
  <si>
    <t>BANCO SANTANDER TOTTA, SA</t>
  </si>
  <si>
    <t>TOTAPTPL</t>
  </si>
  <si>
    <t>(EMIGRANTS REMITTANCES)</t>
  </si>
  <si>
    <t>TOTAPTPLEMI</t>
  </si>
  <si>
    <t>TOTAPTPLMOB</t>
  </si>
  <si>
    <t>BANCO SANTANDER TOTTA, SA (FORMERLY BANIF - BANCO INTERNACIONAL DO FUNCHAL, SA)</t>
  </si>
  <si>
    <t>(ENDERECO SWIFT FUNCHAL)</t>
  </si>
  <si>
    <t>BNIFPTPLFUN</t>
  </si>
  <si>
    <t>(ENDERECO SWIFT SFE)</t>
  </si>
  <si>
    <t>BNIFPTPLSFE</t>
  </si>
  <si>
    <t>BNIFPTPL</t>
  </si>
  <si>
    <t>(ENDERECO SWIFT PORTO)</t>
  </si>
  <si>
    <t>BNIFPTPLOPO</t>
  </si>
  <si>
    <t>BANIF BANCO DE INVESTIMENTO, SA</t>
  </si>
  <si>
    <t>BNFIPTPL</t>
  </si>
  <si>
    <t>BANK OF CHINA (LUXEMBOURG) SA PORTUGAL BRANCH</t>
  </si>
  <si>
    <t>BKCHPTPL</t>
  </si>
  <si>
    <t>BANKINTER SUCURSAL EN PORTUGAL</t>
  </si>
  <si>
    <t>BKBKPTPL</t>
  </si>
  <si>
    <t>BANQUE DE PATRIMOINES PRIVES SUCURSAL EM PORTUGAL</t>
  </si>
  <si>
    <t>BBPPPTPL</t>
  </si>
  <si>
    <t>BANQUE PRIVEE EDMOND DE ROTHSCHILD EUROPE, SUCURSAL PORTUGUESA</t>
  </si>
  <si>
    <t>PRIBPTPX</t>
  </si>
  <si>
    <t>BANQUE PSA FINANCE (SUCURSAL EM PORTUGAL)</t>
  </si>
  <si>
    <t>PSABPTP1</t>
  </si>
  <si>
    <t>BARCPTPC</t>
  </si>
  <si>
    <t>BARCPTPL</t>
  </si>
  <si>
    <t>BARCPTPLOPR</t>
  </si>
  <si>
    <t>BARCLAYS FUNDOS, SA</t>
  </si>
  <si>
    <t>BAUUPTP1</t>
  </si>
  <si>
    <t>BBVA INSTITUICAO FINANCEIRA DE CREDITO S.A</t>
  </si>
  <si>
    <t>BIFDPTP1</t>
  </si>
  <si>
    <t>BEST-BANCO ELECTRONICO DE SERVICO TOTAL SA</t>
  </si>
  <si>
    <t>BESZPTPL</t>
  </si>
  <si>
    <t>BIE - BANK AND TRUST LTD</t>
  </si>
  <si>
    <t>BITUPTP1</t>
  </si>
  <si>
    <t>BNI - BANCO DE NEGOCIOS INTERNACIONAL (EUROPA), SA</t>
  </si>
  <si>
    <t>BNICPTPL</t>
  </si>
  <si>
    <t>BNP PARIBAS PORTUGAL</t>
  </si>
  <si>
    <t>BNPAPTPLLIS</t>
  </si>
  <si>
    <t>BNP PARIBAS SECURITIES SERVICES, SA</t>
  </si>
  <si>
    <t>PARBPTP1</t>
  </si>
  <si>
    <t>BNP PARIBAS SUCURSAL EM PORTUGAL</t>
  </si>
  <si>
    <t>BNPAPTPL</t>
  </si>
  <si>
    <t>BNP PARIBAS WEALTH MANAGEMENT, SA</t>
  </si>
  <si>
    <t>BPWMPTP1</t>
  </si>
  <si>
    <t>BOLSA DE DERIVADOS DO PORTO</t>
  </si>
  <si>
    <t>XBDPPTP1</t>
  </si>
  <si>
    <t>BPI DEALER - SOCIEDADE FINANCEIRA DE CORRETAGEM, A</t>
  </si>
  <si>
    <t>BSFCPTP1</t>
  </si>
  <si>
    <t>BPI GESTAO DE ACTIVOS - SOCIEDADE GESTORA DE FUNDO S DE INVESTIMENTO MOBILIARIO, SA</t>
  </si>
  <si>
    <t>BPGAPTP1</t>
  </si>
  <si>
    <t>CAIXA AGRICOLA GESTIONE</t>
  </si>
  <si>
    <t>CAOGPTP1</t>
  </si>
  <si>
    <t>CAIXA BANCO DE INVESTIMENTO, SA</t>
  </si>
  <si>
    <t>CXBIPTPL</t>
  </si>
  <si>
    <t>CXBIPTPLMOB</t>
  </si>
  <si>
    <t>CAIXA CENTRAL DE CREDITO AGRICOLA MUTUO</t>
  </si>
  <si>
    <t>CCCMPTPL</t>
  </si>
  <si>
    <t>CAIXA DE CREDITO AGRICOLA MUTUO DA CHAMUSCA, C.R.L</t>
  </si>
  <si>
    <t>CHAMUSCA</t>
  </si>
  <si>
    <t>CCCHPTP1</t>
  </si>
  <si>
    <t>CAIXA DE CREDITO AGRICOLA MUTUO DA GUARDA CRL</t>
  </si>
  <si>
    <t>GUARDA</t>
  </si>
  <si>
    <t>CCRMPTP1</t>
  </si>
  <si>
    <t>ALBUFEIRA</t>
  </si>
  <si>
    <t>CCOTPTP1</t>
  </si>
  <si>
    <t>CAIXA DE CREDITO AGRICOLA MUTUO DE ALCACOVAS E VIANA DO ALENTEJO</t>
  </si>
  <si>
    <t>VIANA DO ALENTEJO</t>
  </si>
  <si>
    <t>CCOOPTP1</t>
  </si>
  <si>
    <t>CAIXA DE CREDITO AGRICOLA MUTUO DE ALCOUTIM CRL</t>
  </si>
  <si>
    <t>MARTIM LONGO</t>
  </si>
  <si>
    <t>CRAUPTP1</t>
  </si>
  <si>
    <t>CAIXA DE CREDITO AGRICOLA MUTUO DE ALJEZUR CRL</t>
  </si>
  <si>
    <t>ALJEZUR</t>
  </si>
  <si>
    <t>CROMPTP1</t>
  </si>
  <si>
    <t>CAIXA DE CREDITO AGRICOLA MUTUO DE ARRONCHES CRL</t>
  </si>
  <si>
    <t>ARRONCHES</t>
  </si>
  <si>
    <t>CEATPTP1</t>
  </si>
  <si>
    <t>BOMBARRAL</t>
  </si>
  <si>
    <t>CERTPTP1</t>
  </si>
  <si>
    <t>CAIXA DE CREDITO AGRICOLA MUTUO DE CABECEIRAS DE B ASTO, CRL</t>
  </si>
  <si>
    <t>REFOJOS</t>
  </si>
  <si>
    <t>CEIUPTP1</t>
  </si>
  <si>
    <t>CAIXA DE CREDITO AGRICOLA MUTUO DE CASTRO DAIRE CRL</t>
  </si>
  <si>
    <t>CASTRO DAIRE</t>
  </si>
  <si>
    <t>CELMPTP1</t>
  </si>
  <si>
    <t>CAIXA DE CREDITO AGRICOLA MUTUO DE CELORICO DA BEIRA</t>
  </si>
  <si>
    <t>CELORICO DA BEIRA</t>
  </si>
  <si>
    <t>CELUPTP1</t>
  </si>
  <si>
    <t>CAIXA DE CREDITO AGRICOLA MUTUO DE ILHAVO CRL</t>
  </si>
  <si>
    <t>ILHAVO</t>
  </si>
  <si>
    <t>CDIMPTP1</t>
  </si>
  <si>
    <t>MAFRA</t>
  </si>
  <si>
    <t>CDOTPTP1</t>
  </si>
  <si>
    <t>CAIXA DE CREDITO AGRICOLA MUTUO DE MIRA CRL</t>
  </si>
  <si>
    <t>MIRA</t>
  </si>
  <si>
    <t>CDLMPTP1</t>
  </si>
  <si>
    <t>CAIXA DE CREDITO AGRICOLA MUTUO DE MONFORTE CRL</t>
  </si>
  <si>
    <t>MONFORTE</t>
  </si>
  <si>
    <t>CDLTPTP1</t>
  </si>
  <si>
    <t>CAIXA DE CREDITO AGRICOLA MUTUO DE SEVER DO VOUGA</t>
  </si>
  <si>
    <t>SEVER DO VOUGA</t>
  </si>
  <si>
    <t>CTGMPTP1</t>
  </si>
  <si>
    <t>CAIXA DE CREDITO AGRICOLA MUTUO DE TORRES VEDRAS,C.R.L</t>
  </si>
  <si>
    <t>TORRES VEDRAS</t>
  </si>
  <si>
    <t>CTIUPTP1</t>
  </si>
  <si>
    <t>CAIXA DE CREDITO AGRICOLA MUTUO DE VILA DO BISPO CRL</t>
  </si>
  <si>
    <t>VILA DO BISPO</t>
  </si>
  <si>
    <t>CTCUPTP1</t>
  </si>
  <si>
    <t>CAIXA DE CREDITO AGRICOLA MUTUO DE VILA VICOSA</t>
  </si>
  <si>
    <t>VILA VICOSA</t>
  </si>
  <si>
    <t>CTLMPTP1</t>
  </si>
  <si>
    <t>CAIXA DE CREDITO AGRICOLA MUTUO DE VISEU-TONDELA</t>
  </si>
  <si>
    <t>VISEU</t>
  </si>
  <si>
    <t>CTLUPTP1</t>
  </si>
  <si>
    <t>CAIXA DE CREDITO AGRICOLA MUTUO DO CONCELHO DE PINHEL</t>
  </si>
  <si>
    <t>FREIXEDAS</t>
  </si>
  <si>
    <t>COGTPTP1</t>
  </si>
  <si>
    <t>CAIXA DE CREDITO AGRICOLA MUTUO DO PESO DA REGUA</t>
  </si>
  <si>
    <t>PESO DA REGUA</t>
  </si>
  <si>
    <t>COIOPTP1</t>
  </si>
  <si>
    <t>CAIXA DE CREDITO AGRICOLA MUTUO DO RIBATEJO CENTRO</t>
  </si>
  <si>
    <t>SANTAREM</t>
  </si>
  <si>
    <t>COGUPTP1</t>
  </si>
  <si>
    <t>PONTA DELGADA</t>
  </si>
  <si>
    <t>CTLOPTP1</t>
  </si>
  <si>
    <t>CAIXA DE CREDITO DE LEIRIA</t>
  </si>
  <si>
    <t>LEIRIA</t>
  </si>
  <si>
    <t>CDCTPTP2</t>
  </si>
  <si>
    <t>CAIXA ECONOMICA DA ASSOCIACAO DE SOCORROS MUTUOS DE EMPREGADOS NO COMERCIO DE LISBOA</t>
  </si>
  <si>
    <t>CEARPTP1</t>
  </si>
  <si>
    <t>ANGRA DO HEROISMO</t>
  </si>
  <si>
    <t>CEMAPTP2</t>
  </si>
  <si>
    <t>CAEPPTP1</t>
  </si>
  <si>
    <t>CAIXA ECONOMICA SOCIAL</t>
  </si>
  <si>
    <t>CAEOPTP1</t>
  </si>
  <si>
    <t>CAIXA GERAL DE DEPOSITOS</t>
  </si>
  <si>
    <t>CGDIPTPLOSF</t>
  </si>
  <si>
    <t>CGDIPTPL</t>
  </si>
  <si>
    <t>CGDIPTPLOPR</t>
  </si>
  <si>
    <t>CAIXAGEST TECNICAS DE GESTAO DE FUNDOS, SA</t>
  </si>
  <si>
    <t>CTGFPTP1</t>
  </si>
  <si>
    <t>CENTRAL-BANCO DE INVESTIMENTO, SA</t>
  </si>
  <si>
    <t>PCBIPTP1</t>
  </si>
  <si>
    <t>CITIBANK EUROPE PLC PORTUGAL BRANCH</t>
  </si>
  <si>
    <t>(CITIBANK LISBON TARGET 2)</t>
  </si>
  <si>
    <t>CITIPTPXSEC</t>
  </si>
  <si>
    <t>(SUCURSAL EM PORTUGAL)</t>
  </si>
  <si>
    <t>CITIPTPX</t>
  </si>
  <si>
    <t>CITIBANK INTERNATIONAL LIMITED PORTUGAL BRANCH</t>
  </si>
  <si>
    <t>CITIPTP1</t>
  </si>
  <si>
    <t>(T2S 001)</t>
  </si>
  <si>
    <t>CITIPTP1001</t>
  </si>
  <si>
    <t>(T2S 002)</t>
  </si>
  <si>
    <t>CITIPTP1002</t>
  </si>
  <si>
    <t>(T2S 003)</t>
  </si>
  <si>
    <t>CITIPTP1003</t>
  </si>
  <si>
    <t>(T2S 004)</t>
  </si>
  <si>
    <t>CITIPTP1004</t>
  </si>
  <si>
    <t>(T2S 005)</t>
  </si>
  <si>
    <t>CITIPTP1005</t>
  </si>
  <si>
    <t>(T2S 006)</t>
  </si>
  <si>
    <t>CITIPTP1006</t>
  </si>
  <si>
    <t>(T2S 007)</t>
  </si>
  <si>
    <t>CITIPTP1007</t>
  </si>
  <si>
    <t>(T2S 008)</t>
  </si>
  <si>
    <t>CITIPTP1008</t>
  </si>
  <si>
    <t>(T2S 009)</t>
  </si>
  <si>
    <t>CITIPTP1009</t>
  </si>
  <si>
    <t>(T2S 010)</t>
  </si>
  <si>
    <t>CITIPTP1010</t>
  </si>
  <si>
    <t>(T2S 011)</t>
  </si>
  <si>
    <t>CITIPTP1011</t>
  </si>
  <si>
    <t>(T2S 012)</t>
  </si>
  <si>
    <t>CITIPTP1012</t>
  </si>
  <si>
    <t>(T2S 013)</t>
  </si>
  <si>
    <t>CITIPTP1013</t>
  </si>
  <si>
    <t>(T2S 014)</t>
  </si>
  <si>
    <t>CITIPTP1014</t>
  </si>
  <si>
    <t>(T2S 015)</t>
  </si>
  <si>
    <t>CITIPTP1015</t>
  </si>
  <si>
    <t>(T2S 016)</t>
  </si>
  <si>
    <t>CITIPTP1016</t>
  </si>
  <si>
    <t>CFFIPTP1</t>
  </si>
  <si>
    <t>COMPANHIA PORTUGUESA DE RATING, S.A</t>
  </si>
  <si>
    <t>COOGPTP1</t>
  </si>
  <si>
    <t>CREDIBANCO - BANCO DE CREDITO PESSOAL SA</t>
  </si>
  <si>
    <t>CRRSPTP1</t>
  </si>
  <si>
    <t>CREDIFIN - BANCO DE CREDITO AO CONSUMO SA</t>
  </si>
  <si>
    <t>CRRCPTP1</t>
  </si>
  <si>
    <t>CTT-CORREIOS DE PORTUGAL, SA</t>
  </si>
  <si>
    <t>CTTPPTP1</t>
  </si>
  <si>
    <t>DEUTSCHE BANK AG PORTUGAL BRANCH</t>
  </si>
  <si>
    <t>(SUCURSAL FINANCEIRA EXTERIOR - OFFSHORE)</t>
  </si>
  <si>
    <t>DEUTPTPLFUN</t>
  </si>
  <si>
    <t>DEUTPTPL</t>
  </si>
  <si>
    <t>(SICOI)</t>
  </si>
  <si>
    <t>DEUTPTPLSIC</t>
  </si>
  <si>
    <t>DEXIA CREDIT LOCAL SA - SUCURSAL EM PORTUGAL</t>
  </si>
  <si>
    <t>DSBLPTPL</t>
  </si>
  <si>
    <t>DIF BROKER-SOC.CORRETORA, SA</t>
  </si>
  <si>
    <t>DBRCPTP1</t>
  </si>
  <si>
    <t>ESAF - ES FUNDOS DE INVESTIMENTO IMOBILIARIO, SA</t>
  </si>
  <si>
    <t>EFIIPTP1</t>
  </si>
  <si>
    <t>ESAF - ES FUNDOS DE INVESTIMENTO MOBILIARIO, SA</t>
  </si>
  <si>
    <t>EFIMPTP1</t>
  </si>
  <si>
    <t>ESAF - ES FUNDOS DE PENSOES, SA</t>
  </si>
  <si>
    <t>ESFPPTP1</t>
  </si>
  <si>
    <t>ESAF - ESPIRITO SANTO GESTAO DE PATRIMONIOS, SA</t>
  </si>
  <si>
    <t>ESGPPTP1</t>
  </si>
  <si>
    <t>ESER SOCIEDADE FINANCEIRA DE CORRETAGEM SA</t>
  </si>
  <si>
    <t>ESFCPTP1</t>
  </si>
  <si>
    <t>ESPIRITO SANTO DEALER SOCIEDADE FINANCEIRA DE CORRETAGEM</t>
  </si>
  <si>
    <t>ESDEPTP1</t>
  </si>
  <si>
    <t>EURONEXT LISBOA</t>
  </si>
  <si>
    <t>XLISPTP1</t>
  </si>
  <si>
    <t>F AND C PORTUGAL, GESTAO DE PATRIMONIOS, SA</t>
  </si>
  <si>
    <t>PGPAPTP1</t>
  </si>
  <si>
    <t>FCPIPTP1</t>
  </si>
  <si>
    <t>FCEFPTP1</t>
  </si>
  <si>
    <t>FINCOR - SOCIEDADE CORRETORA SA</t>
  </si>
  <si>
    <t>FICCPTP1</t>
  </si>
  <si>
    <t>FINIBANCO SA</t>
  </si>
  <si>
    <t>FBCOPTPPLIS</t>
  </si>
  <si>
    <t>FBCOPTPP</t>
  </si>
  <si>
    <t>FINIVALOR - SOCIEDADE GESTORA DE FUNDOS MOBILIARIOS SA</t>
  </si>
  <si>
    <t>FIVRPTP1</t>
  </si>
  <si>
    <t>FUNDO DE GARANTIA DE DEPOSITOS</t>
  </si>
  <si>
    <t>FUGDPTP1</t>
  </si>
  <si>
    <t>FUNDO DE RESOLUCAO</t>
  </si>
  <si>
    <t>FURSPTP1</t>
  </si>
  <si>
    <t>FUNDO GARANTIA CREDITO AGRICOLA MUT UO</t>
  </si>
  <si>
    <t>FGCAPTP1</t>
  </si>
  <si>
    <t>GOLDEN BROKER SOCIEDADE CORRETORA SA</t>
  </si>
  <si>
    <t>GBSCPTP1</t>
  </si>
  <si>
    <t>HAITONG BANK, SA</t>
  </si>
  <si>
    <t>ESSIPTPL</t>
  </si>
  <si>
    <t>HBF - BANCO FINANCIERO SA</t>
  </si>
  <si>
    <t>HBFIPTP1</t>
  </si>
  <si>
    <t>HOVIONE FARMACIENCIA SA</t>
  </si>
  <si>
    <t>LOURES</t>
  </si>
  <si>
    <t>HOVFPTPT</t>
  </si>
  <si>
    <t>IGFCSS</t>
  </si>
  <si>
    <t>IGFCPT21</t>
  </si>
  <si>
    <t>IM GESTAO DE ATIVOS SOCIEDADE GESTORA DE FUNDOS DE INVESTIMENTO SA</t>
  </si>
  <si>
    <t>GASGPTP1</t>
  </si>
  <si>
    <t>ING BANK NV, SUCURSAL EM PORTUGAL</t>
  </si>
  <si>
    <t>BBRUPTPL</t>
  </si>
  <si>
    <t>INTERBOLSA - S.G.S.L.S.C.V.M., SA</t>
  </si>
  <si>
    <t>IBLSPTPP</t>
  </si>
  <si>
    <t>IBLSPTPP998</t>
  </si>
  <si>
    <t>IBLSPTPPCUG</t>
  </si>
  <si>
    <t>(TECHNICAL ACCOUNT)</t>
  </si>
  <si>
    <t>IBLSPTPP999</t>
  </si>
  <si>
    <t>INTERMONEY PORTUGAL</t>
  </si>
  <si>
    <t>IMPTPTP1</t>
  </si>
  <si>
    <t>INTERMONEY VALORES, SOCIEDAD DE VALORES, SA - SUCCURSAL EM PORTUGAL</t>
  </si>
  <si>
    <t>IVSVPTP1</t>
  </si>
  <si>
    <t>INTERVALORES-SOCIEDADE CORRETORA, SA</t>
  </si>
  <si>
    <t>ITCAPTP1</t>
  </si>
  <si>
    <t>INVESTQUEST SOCIETA GESTORA PATRIMONIOS</t>
  </si>
  <si>
    <t>ISGAPTP1</t>
  </si>
  <si>
    <t>IPAGOO LLP PORTUGAL BRANCH</t>
  </si>
  <si>
    <t>IPAGPTPL</t>
  </si>
  <si>
    <t>ITAU BBA INTERNATIONAL LIMITED, SUCURSAL EM PORTUGAL</t>
  </si>
  <si>
    <t>ITAUPTPL</t>
  </si>
  <si>
    <t>IVN - SERVICOS PARTILHADOS, SA</t>
  </si>
  <si>
    <t>VILA NOVA DE FAMALICAO</t>
  </si>
  <si>
    <t>ISPRPTPL</t>
  </si>
  <si>
    <t>JERONIMO MARTINS SGPS, S.A</t>
  </si>
  <si>
    <t>JERGPTPL</t>
  </si>
  <si>
    <t>LISBON BROKERS SOCIEDADE CORRETORA SA</t>
  </si>
  <si>
    <t>LBSCPTP1</t>
  </si>
  <si>
    <t>LUSO PARTNERS - SOCIEDADE CORRETORA, SA</t>
  </si>
  <si>
    <t>LPSCPTP1</t>
  </si>
  <si>
    <t>M.G. GESTAO DE ACTIVOS FINANCEIROS-SOCIEDADE GESTORA DE FUNDOS DE INVESTIMENTO MOBILIARIO SA</t>
  </si>
  <si>
    <t>GAFSPTP1</t>
  </si>
  <si>
    <t>MACIF PORTUGAL</t>
  </si>
  <si>
    <t>MAPGPTP1</t>
  </si>
  <si>
    <t>MATH FUND</t>
  </si>
  <si>
    <t>MAUDPTP1</t>
  </si>
  <si>
    <t>MIDAS SECURITIES</t>
  </si>
  <si>
    <t>MIDEPTP1</t>
  </si>
  <si>
    <t>MIILLENNIUM BCP - GESTAO DE FUNDOS DE INVESTIMENTO, SA</t>
  </si>
  <si>
    <t>MBGFPTP1</t>
  </si>
  <si>
    <t>MILLENIUM BCP</t>
  </si>
  <si>
    <t>MIBPPTP1</t>
  </si>
  <si>
    <t>MONTEPIO GERAL - CAIXA ECONOMICA</t>
  </si>
  <si>
    <t>(SERVICIO TITULOS)</t>
  </si>
  <si>
    <t>MPIOPTPLTIT</t>
  </si>
  <si>
    <t>MPIOPTPL</t>
  </si>
  <si>
    <t>MTS PORTUGAL SGMR, SA</t>
  </si>
  <si>
    <t>PMTSPTP1</t>
  </si>
  <si>
    <t>NCO DEALER, SA</t>
  </si>
  <si>
    <t>NCOEPTP1</t>
  </si>
  <si>
    <t>NOVO BANCO DOS ACORES, SA</t>
  </si>
  <si>
    <t>BESAPTPA</t>
  </si>
  <si>
    <t>NOVO BANCO, SA</t>
  </si>
  <si>
    <t>(SUCURSAL FINANCEIRA EXTERIOR, MADEIRA BRANCH)</t>
  </si>
  <si>
    <t>BESCPTPLOSF</t>
  </si>
  <si>
    <t>BESCPTPL</t>
  </si>
  <si>
    <t>BESCPTPLOPR</t>
  </si>
  <si>
    <t>OK2DEAL-SOCIEDADE CORRETORA, SA</t>
  </si>
  <si>
    <t>OKCOPTP1</t>
  </si>
  <si>
    <t>OMICLEAR,C.C.,SA</t>
  </si>
  <si>
    <t>OMICPTPL</t>
  </si>
  <si>
    <t>OMICPTPLCLI</t>
  </si>
  <si>
    <t>(ANCILLARY SYSTEM ACCOUNT)</t>
  </si>
  <si>
    <t>OMICPTPLASA</t>
  </si>
  <si>
    <t>ONEY IFIC SA</t>
  </si>
  <si>
    <t>ONIFPTP1</t>
  </si>
  <si>
    <t>OREY VALORES-SOCIEDADE CORRETORA, SA</t>
  </si>
  <si>
    <t>OVSCPTP1</t>
  </si>
  <si>
    <t>PAULO LOPES AND LOPES LDA</t>
  </si>
  <si>
    <t>POMBAL</t>
  </si>
  <si>
    <t>PLLAPTP1</t>
  </si>
  <si>
    <t>PEXSETTLE</t>
  </si>
  <si>
    <t>PEXSPTP1</t>
  </si>
  <si>
    <t>PORTUCEL SA</t>
  </si>
  <si>
    <t>SETUBAL</t>
  </si>
  <si>
    <t>POTCPTPT</t>
  </si>
  <si>
    <t>PORTUGUESE EMISSION TRADING REGISTRY</t>
  </si>
  <si>
    <t>AMADORA</t>
  </si>
  <si>
    <t>PETGPTP1</t>
  </si>
  <si>
    <t>PAYYPTP1</t>
  </si>
  <si>
    <t>ROYAL BANK OF SCOTLAND PLC-SUCURSAL EM PORTUGAL</t>
  </si>
  <si>
    <t>RBOSPTP1</t>
  </si>
  <si>
    <t>SAMSUNG ELECTRONICA PORTUGAL</t>
  </si>
  <si>
    <t>SECTPTP1</t>
  </si>
  <si>
    <t>(SEP)</t>
  </si>
  <si>
    <t>SECTPTP14E0</t>
  </si>
  <si>
    <t>SANTANDER ASSET MANAGEMENT-SOCIEDADE GESTORA DE FUNDOS DE INVESTIMENTO MOBILIARIO, SA</t>
  </si>
  <si>
    <t>SAGCPTP1</t>
  </si>
  <si>
    <t>SIBS PAGAMENTOS, SA</t>
  </si>
  <si>
    <t>SIAOPTP1</t>
  </si>
  <si>
    <t>SIBS-SOCIEDADE INTERBANCARIA DE SERVICOS S.A</t>
  </si>
  <si>
    <t>SISRPTP1</t>
  </si>
  <si>
    <t>SOCIETA GESTORA DO FUNDO DE PENSOES</t>
  </si>
  <si>
    <t>SGFEPTP1</t>
  </si>
  <si>
    <t>SONAE FINANCIAL SERVICES, SA</t>
  </si>
  <si>
    <t>MAIA</t>
  </si>
  <si>
    <t>SONVPTP1</t>
  </si>
  <si>
    <t>ST.GALLER KANTONALBANK AG - SUCURSAL EM PORTUGAL</t>
  </si>
  <si>
    <t>CCIEPTPX</t>
  </si>
  <si>
    <t>THE BANK OF TOKYO-MITSUBISHI UFJ, LTD.</t>
  </si>
  <si>
    <t>(LISBON OFFICE)</t>
  </si>
  <si>
    <t>BOTKPTP1</t>
  </si>
  <si>
    <t>UIFCPTP1</t>
  </si>
  <si>
    <t>UNIVERSO-BANCO DIRECTO</t>
  </si>
  <si>
    <t>UVBDPTP1</t>
  </si>
  <si>
    <t>WIZINK BANK SA SUCURSAL EM PORTUGAL</t>
  </si>
  <si>
    <t>WZNKPTPL</t>
  </si>
  <si>
    <t>X-TRADE BROKERS D.M. SA</t>
  </si>
  <si>
    <t>TBPTPTP1</t>
  </si>
  <si>
    <t>ZURICH-COMPANHIA DE SEGUROS SA</t>
  </si>
  <si>
    <t>ZURIPTPL</t>
  </si>
  <si>
    <t>Urbano</t>
  </si>
  <si>
    <t>Proprietário</t>
  </si>
  <si>
    <t>Simples</t>
  </si>
  <si>
    <t>Semanal S/ Feriados</t>
  </si>
  <si>
    <t>Doméstico</t>
  </si>
  <si>
    <t>Nova Ligação</t>
  </si>
  <si>
    <t>BTE</t>
  </si>
  <si>
    <t>Rural</t>
  </si>
  <si>
    <t>Arrendatário</t>
  </si>
  <si>
    <t>Bi-Horário</t>
  </si>
  <si>
    <t>Diário</t>
  </si>
  <si>
    <t>NÃO</t>
  </si>
  <si>
    <t>Por carta</t>
  </si>
  <si>
    <t>Certificado de origem (em nome do cliente; trimestral)</t>
  </si>
  <si>
    <t>MT</t>
  </si>
  <si>
    <t>Superficiário</t>
  </si>
  <si>
    <t>Tri-Horário</t>
  </si>
  <si>
    <t>Semanal Opcional</t>
  </si>
  <si>
    <t>Por email e carta</t>
  </si>
  <si>
    <t>Para ser possível verificar junto da EDP como está o processo, é necessário saber:
   -  PLR (n.º requisição);
   -  CPE;
   -  Nome Titular;
   -  Morada.</t>
  </si>
  <si>
    <t>AT</t>
  </si>
  <si>
    <t>Semanal C/ Feriados</t>
  </si>
  <si>
    <t>Normalmente, no final destes processos surge uma fatura para pagamento (costuma ser de 150€). Se for paga diretamente numa loja EDP, fica logo atualizado em sistema. Por referências multibanco pode demorar até 2 dias úteis.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</si>
</sst>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99]###\ ###\ ###;\(###\)\ ###\ ###\ ###"/>
    <numFmt numFmtId="165" formatCode="####\ #####\ #####\ #####\ ####"/>
  </numFmts>
  <fonts count="31" x14ac:knownFonts="1">
    <font>
      <sz val="11"/>
      <color theme="1"/>
      <name val="Calibri"/>
      <family val="2"/>
      <scheme val="minor"/>
    </font>
    <font>
      <b/>
      <sz val="11"/>
      <color theme="1" tint="0.14999847407452621"/>
      <name val="Calibri"/>
      <family val="2"/>
      <scheme val="minor"/>
    </font>
    <font>
      <sz val="11"/>
      <color theme="1" tint="0.14999847407452621"/>
      <name val="Calibri"/>
      <family val="2"/>
      <scheme val="minor"/>
    </font>
    <font>
      <i/>
      <sz val="11"/>
      <color theme="1" tint="0.14999847407452621"/>
      <name val="Calibri"/>
      <family val="2"/>
      <scheme val="minor"/>
    </font>
    <font>
      <b/>
      <sz val="12"/>
      <color theme="1"/>
      <name val="Calibri"/>
      <family val="2"/>
      <scheme val="minor"/>
    </font>
    <font>
      <b/>
      <sz val="11"/>
      <name val="Calibri"/>
      <family val="2"/>
      <scheme val="minor"/>
    </font>
    <font>
      <sz val="11"/>
      <name val="Calibri"/>
      <family val="2"/>
      <scheme val="minor"/>
    </font>
    <font>
      <b/>
      <sz val="11"/>
      <color rgb="FF0820D2"/>
      <name val="Calibri"/>
      <family val="2"/>
      <scheme val="minor"/>
    </font>
    <font>
      <sz val="10"/>
      <name val="Calibri"/>
      <family val="2"/>
      <scheme val="minor"/>
    </font>
    <font>
      <b/>
      <sz val="8"/>
      <name val="Calibri"/>
      <family val="2"/>
      <scheme val="minor"/>
    </font>
    <font>
      <sz val="11"/>
      <color theme="0"/>
      <name val="Calibri"/>
      <family val="2"/>
      <scheme val="minor"/>
    </font>
    <font>
      <sz val="10"/>
      <color theme="1"/>
      <name val="Calibri"/>
      <family val="2"/>
      <scheme val="minor"/>
    </font>
    <font>
      <b/>
      <sz val="11"/>
      <color theme="1"/>
      <name val="Calibri"/>
      <family val="2"/>
      <scheme val="minor"/>
    </font>
    <font>
      <b/>
      <sz val="10"/>
      <color theme="8"/>
      <name val="Calibri"/>
      <family val="2"/>
      <scheme val="minor"/>
    </font>
    <font>
      <vertAlign val="superscript"/>
      <sz val="11"/>
      <color theme="1"/>
      <name val="Calibri"/>
      <family val="2"/>
      <scheme val="minor"/>
    </font>
    <font>
      <vertAlign val="superscript"/>
      <sz val="11"/>
      <name val="Calibri"/>
      <family val="2"/>
      <scheme val="minor"/>
    </font>
    <font>
      <sz val="11"/>
      <name val="Calibri"/>
      <family val="2"/>
    </font>
    <font>
      <vertAlign val="superscript"/>
      <sz val="11"/>
      <color indexed="8"/>
      <name val="Calibri"/>
      <family val="2"/>
    </font>
    <font>
      <sz val="12"/>
      <color theme="1"/>
      <name val="Calibri"/>
      <family val="2"/>
      <scheme val="minor"/>
    </font>
    <font>
      <sz val="11"/>
      <color rgb="FFFF0000"/>
      <name val="Calibri"/>
      <family val="2"/>
      <scheme val="minor"/>
    </font>
    <font>
      <i/>
      <sz val="10"/>
      <color rgb="FFFF0000"/>
      <name val="Calibri"/>
      <family val="2"/>
      <scheme val="minor"/>
    </font>
    <font>
      <b/>
      <i/>
      <sz val="10"/>
      <name val="Calibri"/>
      <family val="2"/>
      <scheme val="minor"/>
    </font>
    <font>
      <i/>
      <sz val="10"/>
      <name val="Calibri"/>
      <family val="2"/>
      <scheme val="minor"/>
    </font>
    <font>
      <b/>
      <sz val="8"/>
      <color theme="0"/>
      <name val="Calibri"/>
      <family val="2"/>
      <scheme val="minor"/>
    </font>
    <font>
      <b/>
      <sz val="10"/>
      <color theme="0"/>
      <name val="Calibri"/>
      <family val="2"/>
      <scheme val="minor"/>
    </font>
    <font>
      <sz val="7"/>
      <color theme="0"/>
      <name val="Calibri"/>
      <family val="2"/>
      <scheme val="minor"/>
    </font>
    <font>
      <sz val="8"/>
      <color theme="1" tint="0.14999847407452621"/>
      <name val="Calibri"/>
      <family val="2"/>
      <scheme val="minor"/>
    </font>
    <font>
      <u/>
      <sz val="11"/>
      <color theme="10"/>
      <name val="Calibri"/>
      <family val="2"/>
      <scheme val="minor"/>
    </font>
    <font>
      <u/>
      <sz val="11"/>
      <color theme="8"/>
      <name val="Calibri"/>
      <family val="2"/>
      <scheme val="minor"/>
    </font>
    <font>
      <b/>
      <sz val="11"/>
      <color theme="7" tint="-0.499984740745262"/>
      <name val="Calibri"/>
      <family val="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ck">
        <color rgb="FF0820D2"/>
      </left>
      <right/>
      <top style="thick">
        <color rgb="FF0820D2"/>
      </top>
      <bottom style="thick">
        <color rgb="FF0820D2"/>
      </bottom>
      <diagonal/>
    </border>
    <border>
      <left/>
      <right/>
      <top style="thick">
        <color rgb="FF0820D2"/>
      </top>
      <bottom style="thick">
        <color rgb="FF0820D2"/>
      </bottom>
      <diagonal/>
    </border>
    <border>
      <left/>
      <right style="thick">
        <color rgb="FF0820D2"/>
      </right>
      <top style="thick">
        <color rgb="FF0820D2"/>
      </top>
      <bottom style="thick">
        <color rgb="FF0820D2"/>
      </bottom>
      <diagonal/>
    </border>
    <border>
      <left/>
      <right/>
      <top style="thick">
        <color rgb="FF0820D2"/>
      </top>
      <bottom/>
      <diagonal/>
    </border>
    <border>
      <left/>
      <right/>
      <top style="medium">
        <color theme="0"/>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right style="thick">
        <color theme="0"/>
      </right>
      <top/>
      <bottom/>
      <diagonal/>
    </border>
    <border>
      <left/>
      <right style="thick">
        <color theme="0"/>
      </right>
      <top/>
      <bottom style="thick">
        <color theme="0"/>
      </bottom>
      <diagonal/>
    </border>
    <border>
      <left style="thick">
        <color theme="0"/>
      </left>
      <right/>
      <top style="thick">
        <color theme="0"/>
      </top>
      <bottom style="medium">
        <color theme="0"/>
      </bottom>
      <diagonal/>
    </border>
    <border>
      <left/>
      <right style="thick">
        <color theme="0"/>
      </right>
      <top style="thick">
        <color theme="0"/>
      </top>
      <bottom style="medium">
        <color theme="0"/>
      </bottom>
      <diagonal/>
    </border>
    <border>
      <left/>
      <right/>
      <top style="thick">
        <color theme="0"/>
      </top>
      <bottom/>
      <diagonal/>
    </border>
    <border>
      <left/>
      <right/>
      <top style="thin">
        <color rgb="FF0070C0"/>
      </top>
      <bottom style="thin">
        <color rgb="FF0070C0"/>
      </bottom>
      <diagonal/>
    </border>
    <border>
      <left/>
      <right/>
      <top style="thin">
        <color theme="4"/>
      </top>
      <bottom/>
      <diagonal/>
    </border>
  </borders>
  <cellStyleXfs count="2">
    <xf numFmtId="0" fontId="0" fillId="0" borderId="0"/>
    <xf numFmtId="0" fontId="27" fillId="0" borderId="0" applyNumberFormat="0" applyFill="0" applyBorder="0" applyAlignment="0" applyProtection="0"/>
  </cellStyleXfs>
  <cellXfs count="114">
    <xf numFmtId="0" fontId="0" fillId="0" borderId="0" xfId="0"/>
    <xf numFmtId="0" fontId="0" fillId="0" borderId="0" xfId="0" applyAlignment="1">
      <alignment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7" fillId="0" borderId="1" xfId="0" applyFont="1" applyBorder="1" applyAlignment="1">
      <alignment horizontal="left" vertical="center" indent="1"/>
    </xf>
    <xf numFmtId="0" fontId="6" fillId="0" borderId="2" xfId="0" applyFont="1" applyBorder="1" applyAlignment="1">
      <alignment vertical="center"/>
    </xf>
    <xf numFmtId="0" fontId="6" fillId="0" borderId="3" xfId="0" applyFont="1" applyBorder="1" applyAlignment="1">
      <alignment vertical="center"/>
    </xf>
    <xf numFmtId="0" fontId="7" fillId="0" borderId="4" xfId="0" applyFont="1" applyBorder="1" applyAlignment="1">
      <alignment horizontal="left" vertical="center" indent="1"/>
    </xf>
    <xf numFmtId="0" fontId="6" fillId="0" borderId="4" xfId="0" applyFont="1" applyBorder="1" applyAlignment="1">
      <alignment vertical="center"/>
    </xf>
    <xf numFmtId="0" fontId="5" fillId="0" borderId="0" xfId="0" applyFont="1" applyAlignment="1">
      <alignment horizontal="right" vertical="center" wrapText="1" indent="1"/>
    </xf>
    <xf numFmtId="0" fontId="7" fillId="0" borderId="2" xfId="0" applyFont="1" applyBorder="1" applyAlignment="1">
      <alignment horizontal="left" vertical="center" indent="1"/>
    </xf>
    <xf numFmtId="0" fontId="5" fillId="0" borderId="5" xfId="0" applyFont="1" applyBorder="1" applyAlignment="1">
      <alignment horizontal="right" vertical="center" wrapText="1" indent="1"/>
    </xf>
    <xf numFmtId="0" fontId="5" fillId="0" borderId="0" xfId="0" applyFont="1" applyAlignment="1">
      <alignment horizontal="right" vertical="center" wrapText="1"/>
    </xf>
    <xf numFmtId="0" fontId="5" fillId="0" borderId="12" xfId="0" applyFont="1" applyBorder="1" applyAlignment="1">
      <alignment horizontal="right" vertical="center" wrapText="1"/>
    </xf>
    <xf numFmtId="0" fontId="5" fillId="0" borderId="0" xfId="0" applyFont="1" applyAlignment="1">
      <alignment vertical="center" wrapText="1"/>
    </xf>
    <xf numFmtId="0" fontId="2" fillId="2" borderId="11" xfId="0" applyFont="1" applyFill="1" applyBorder="1" applyAlignment="1" applyProtection="1">
      <alignment horizontal="center" vertical="center"/>
      <protection locked="0"/>
    </xf>
    <xf numFmtId="14" fontId="6" fillId="2" borderId="7" xfId="0" applyNumberFormat="1" applyFont="1" applyFill="1" applyBorder="1" applyAlignment="1" applyProtection="1">
      <alignment horizontal="center" vertical="center" wrapText="1"/>
      <protection locked="0"/>
    </xf>
    <xf numFmtId="0" fontId="0" fillId="3" borderId="0" xfId="0" applyFill="1"/>
    <xf numFmtId="0" fontId="12" fillId="0" borderId="0" xfId="0" applyFont="1"/>
    <xf numFmtId="0" fontId="0" fillId="0" borderId="0" xfId="0" applyAlignment="1">
      <alignment horizontal="left"/>
    </xf>
    <xf numFmtId="14" fontId="0" fillId="0" borderId="0" xfId="0" applyNumberFormat="1" applyAlignment="1">
      <alignment horizontal="left"/>
    </xf>
    <xf numFmtId="0" fontId="12" fillId="0" borderId="0" xfId="0" applyFont="1" applyAlignment="1">
      <alignment horizontal="left"/>
    </xf>
    <xf numFmtId="49" fontId="0" fillId="0" borderId="0" xfId="0" applyNumberFormat="1"/>
    <xf numFmtId="2" fontId="0" fillId="0" borderId="0" xfId="0" applyNumberFormat="1"/>
    <xf numFmtId="49" fontId="6" fillId="0" borderId="0" xfId="0" applyNumberFormat="1" applyFont="1"/>
    <xf numFmtId="49" fontId="0" fillId="0" borderId="17" xfId="0" applyNumberFormat="1" applyBorder="1"/>
    <xf numFmtId="2" fontId="0" fillId="0" borderId="17" xfId="0" applyNumberFormat="1" applyBorder="1"/>
    <xf numFmtId="49" fontId="6" fillId="0" borderId="17" xfId="0" applyNumberFormat="1" applyFont="1" applyBorder="1"/>
    <xf numFmtId="49" fontId="0" fillId="0" borderId="18" xfId="0" applyNumberFormat="1" applyBorder="1"/>
    <xf numFmtId="0" fontId="0" fillId="0" borderId="17" xfId="0" applyBorder="1"/>
    <xf numFmtId="49" fontId="0" fillId="0" borderId="0" xfId="0" applyNumberFormat="1" applyAlignment="1">
      <alignment vertical="center"/>
    </xf>
    <xf numFmtId="2" fontId="0" fillId="0" borderId="0" xfId="0" applyNumberFormat="1" applyAlignment="1">
      <alignment vertical="center"/>
    </xf>
    <xf numFmtId="0" fontId="0" fillId="0" borderId="0" xfId="0" applyAlignment="1">
      <alignment horizontal="center" vertical="center" wrapText="1"/>
    </xf>
    <xf numFmtId="0" fontId="19" fillId="3" borderId="0" xfId="0" applyFont="1" applyFill="1"/>
    <xf numFmtId="0" fontId="19" fillId="0" borderId="0" xfId="0" applyFont="1"/>
    <xf numFmtId="0" fontId="10" fillId="0" borderId="0" xfId="0" applyFont="1"/>
    <xf numFmtId="0" fontId="19" fillId="0" borderId="0" xfId="0" applyFont="1" applyAlignment="1">
      <alignment vertical="center"/>
    </xf>
    <xf numFmtId="0" fontId="10" fillId="0" borderId="0" xfId="0" applyFont="1" applyAlignment="1">
      <alignment vertical="center"/>
    </xf>
    <xf numFmtId="0" fontId="15" fillId="0" borderId="0" xfId="0" quotePrefix="1" applyFont="1" applyAlignment="1">
      <alignment horizontal="left" vertical="center" wrapText="1"/>
    </xf>
    <xf numFmtId="0" fontId="14" fillId="0" borderId="0" xfId="0" quotePrefix="1" applyFont="1" applyAlignment="1">
      <alignment horizontal="left" vertical="center" wrapText="1"/>
    </xf>
    <xf numFmtId="0" fontId="20" fillId="0" borderId="0" xfId="0" applyFont="1" applyAlignment="1">
      <alignment vertical="center"/>
    </xf>
    <xf numFmtId="0" fontId="0" fillId="0" borderId="0" xfId="0" applyAlignment="1">
      <alignment wrapText="1"/>
    </xf>
    <xf numFmtId="0" fontId="11" fillId="0" borderId="0" xfId="0" applyFont="1" applyAlignment="1">
      <alignment horizontal="right" vertical="center"/>
    </xf>
    <xf numFmtId="0" fontId="21" fillId="0" borderId="0" xfId="0" applyFont="1" applyAlignment="1">
      <alignment horizontal="right" vertical="center"/>
    </xf>
    <xf numFmtId="0" fontId="22" fillId="0" borderId="0" xfId="0" applyFont="1" applyAlignment="1">
      <alignment vertical="center"/>
    </xf>
    <xf numFmtId="0" fontId="6" fillId="0" borderId="0" xfId="0" applyFont="1" applyAlignment="1">
      <alignment vertical="center"/>
    </xf>
    <xf numFmtId="0" fontId="23" fillId="0" borderId="0" xfId="0" applyFont="1" applyAlignment="1">
      <alignment horizontal="right" vertical="center" wrapText="1" indent="1"/>
    </xf>
    <xf numFmtId="0" fontId="26" fillId="0" borderId="0" xfId="0" applyFont="1" applyAlignment="1">
      <alignment horizontal="right" vertical="top"/>
    </xf>
    <xf numFmtId="0" fontId="26" fillId="0" borderId="0" xfId="0" applyFont="1" applyAlignment="1">
      <alignment horizontal="left" vertical="top"/>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vertical="center" wrapText="1"/>
      <protection locked="0"/>
    </xf>
    <xf numFmtId="0" fontId="24" fillId="0" borderId="0" xfId="0" applyFont="1" applyAlignment="1">
      <alignment horizontal="right" vertical="center" wrapText="1" indent="1"/>
    </xf>
    <xf numFmtId="1" fontId="18" fillId="0" borderId="0" xfId="0" applyNumberFormat="1" applyFont="1" applyAlignment="1" applyProtection="1">
      <alignment horizontal="center" vertical="center"/>
      <protection locked="0"/>
    </xf>
    <xf numFmtId="164" fontId="6" fillId="2" borderId="7" xfId="0" applyNumberFormat="1" applyFont="1" applyFill="1" applyBorder="1" applyAlignment="1" applyProtection="1">
      <alignment horizontal="left" vertical="center" wrapText="1"/>
      <protection locked="0"/>
    </xf>
    <xf numFmtId="0" fontId="29" fillId="0" borderId="0" xfId="0" applyFont="1" applyAlignment="1">
      <alignment horizontal="right" vertical="center" wrapText="1"/>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27" fillId="2" borderId="7" xfId="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0" borderId="0" xfId="0" applyFont="1" applyAlignment="1">
      <alignment horizontal="right" vertical="center" wrapText="1"/>
    </xf>
    <xf numFmtId="0" fontId="5" fillId="0" borderId="12" xfId="0" applyFont="1" applyBorder="1" applyAlignment="1">
      <alignment horizontal="right" vertical="center" wrapText="1"/>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7" fillId="3" borderId="7" xfId="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center" vertical="center"/>
      <protection locked="0"/>
    </xf>
    <xf numFmtId="0" fontId="0" fillId="2" borderId="7" xfId="1" applyFont="1" applyFill="1" applyBorder="1" applyAlignment="1" applyProtection="1">
      <alignment horizontal="left" vertical="center" wrapText="1"/>
      <protection locked="0"/>
    </xf>
    <xf numFmtId="0" fontId="6" fillId="2" borderId="8" xfId="1" applyFont="1" applyFill="1" applyBorder="1" applyAlignment="1" applyProtection="1">
      <alignment horizontal="left" vertical="center" wrapText="1"/>
      <protection locked="0"/>
    </xf>
    <xf numFmtId="0" fontId="6" fillId="2" borderId="9" xfId="1" applyFont="1" applyFill="1" applyBorder="1" applyAlignment="1" applyProtection="1">
      <alignment horizontal="left" vertical="center" wrapText="1"/>
      <protection locked="0"/>
    </xf>
    <xf numFmtId="0" fontId="28" fillId="2" borderId="8" xfId="0" applyFont="1" applyFill="1" applyBorder="1" applyAlignment="1" applyProtection="1">
      <alignment horizontal="left" vertical="center" wrapText="1"/>
      <protection locked="0"/>
    </xf>
    <xf numFmtId="0" fontId="9" fillId="0" borderId="0" xfId="0" applyFont="1" applyAlignment="1">
      <alignment horizontal="right" vertical="center" wrapText="1"/>
    </xf>
    <xf numFmtId="0" fontId="9" fillId="0" borderId="12" xfId="0" applyFont="1" applyBorder="1" applyAlignment="1">
      <alignment horizontal="right" vertical="center" wrapText="1"/>
    </xf>
    <xf numFmtId="0" fontId="6" fillId="3" borderId="7" xfId="1" applyFont="1" applyFill="1" applyBorder="1" applyAlignment="1" applyProtection="1">
      <alignment horizontal="left" vertical="center"/>
      <protection locked="0"/>
    </xf>
    <xf numFmtId="0" fontId="6" fillId="3" borderId="8" xfId="1" applyFont="1" applyFill="1" applyBorder="1" applyAlignment="1" applyProtection="1">
      <alignment horizontal="left" vertical="center"/>
      <protection locked="0"/>
    </xf>
    <xf numFmtId="0" fontId="6" fillId="3" borderId="9" xfId="1" applyFont="1" applyFill="1" applyBorder="1" applyAlignment="1" applyProtection="1">
      <alignment horizontal="left" vertical="center"/>
      <protection locked="0"/>
    </xf>
    <xf numFmtId="165" fontId="1" fillId="0" borderId="0" xfId="0" applyNumberFormat="1" applyFont="1" applyAlignment="1">
      <alignment horizontal="left" vertical="center"/>
    </xf>
    <xf numFmtId="165" fontId="2" fillId="0" borderId="0" xfId="0" applyNumberFormat="1" applyFont="1" applyAlignment="1">
      <alignment horizontal="left" vertical="center"/>
    </xf>
    <xf numFmtId="0" fontId="6" fillId="2" borderId="16"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8" fillId="2" borderId="16" xfId="0" applyFont="1" applyFill="1" applyBorder="1" applyAlignment="1" applyProtection="1">
      <alignment horizontal="center" vertical="center"/>
      <protection locked="0"/>
    </xf>
    <xf numFmtId="164" fontId="5" fillId="2" borderId="8" xfId="0" applyNumberFormat="1" applyFont="1" applyFill="1" applyBorder="1" applyAlignment="1" applyProtection="1">
      <alignment horizontal="center" vertical="center"/>
      <protection locked="0"/>
    </xf>
    <xf numFmtId="164" fontId="5" fillId="2" borderId="9"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1" fontId="18" fillId="0" borderId="0" xfId="0" applyNumberFormat="1" applyFont="1" applyAlignment="1" applyProtection="1">
      <alignment horizontal="center" vertical="center"/>
      <protection locked="0"/>
    </xf>
    <xf numFmtId="0" fontId="6" fillId="2" borderId="7"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6" fillId="2" borderId="16" xfId="0" applyFont="1" applyFill="1" applyBorder="1" applyAlignment="1" applyProtection="1">
      <alignment horizontal="center" vertical="center"/>
      <protection locked="0"/>
    </xf>
    <xf numFmtId="0" fontId="11" fillId="0" borderId="0" xfId="0" applyFont="1" applyAlignment="1">
      <alignment horizontal="center" vertical="center"/>
    </xf>
    <xf numFmtId="0" fontId="15" fillId="0" borderId="0" xfId="0" quotePrefix="1" applyFont="1" applyAlignment="1">
      <alignment horizontal="left" vertical="center" wrapText="1"/>
    </xf>
    <xf numFmtId="0" fontId="14" fillId="0" borderId="0" xfId="0" quotePrefix="1"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center" vertical="center" wrapText="1"/>
    </xf>
    <xf numFmtId="0" fontId="6" fillId="2" borderId="0" xfId="0"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wrapText="1"/>
      <protection locked="0"/>
    </xf>
  </cellXfs>
  <cellStyles count="2">
    <cellStyle name="Hiperligação" xfId="1" builtinId="8"/>
    <cellStyle name="Normal" xfId="0" builtinId="0"/>
  </cellStyles>
  <dxfs count="1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dxf>
    <dxf>
      <font>
        <color auto="1"/>
      </font>
    </dxf>
    <dxf>
      <font>
        <color auto="1"/>
      </font>
    </dxf>
    <dxf>
      <fill>
        <patternFill>
          <bgColor theme="4" tint="0.79998168889431442"/>
        </patternFill>
      </fill>
    </dxf>
    <dxf>
      <numFmt numFmtId="30" formatCode="@"/>
      <fill>
        <patternFill patternType="none">
          <fgColor indexed="64"/>
          <bgColor indexed="65"/>
        </patternFill>
      </fill>
    </dxf>
    <dxf>
      <numFmt numFmtId="0" formatCode="General"/>
    </dxf>
    <dxf>
      <numFmt numFmtId="30" formatCode="@"/>
      <fill>
        <patternFill patternType="none">
          <fgColor indexed="64"/>
          <bgColor indexed="65"/>
        </patternFill>
      </fill>
    </dxf>
    <dxf>
      <numFmt numFmtId="2" formatCode="0.00"/>
      <fill>
        <patternFill patternType="none">
          <fgColor indexed="64"/>
          <bgColor indexed="65"/>
        </patternFill>
      </fill>
    </dxf>
    <dxf>
      <numFmt numFmtId="30" formatCode="@"/>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vertical="center" textRotation="0" indent="0" justifyLastLine="0" shrinkToFit="0" readingOrder="0"/>
    </dxf>
  </dxfs>
  <tableStyles count="1" defaultTableStyle="TableStyleMedium2" defaultPivotStyle="PivotStyleLight16">
    <tableStyle name="Invisible" pivot="0" table="0" count="0" xr9:uid="{E2D254A1-0FF5-45CC-A33A-A5CAF9741CEA}"/>
  </tableStyles>
  <colors>
    <mruColors>
      <color rgb="FFFFFF99"/>
      <color rgb="FF3409ED"/>
      <color rgb="FF0820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861061</xdr:colOff>
      <xdr:row>1</xdr:row>
      <xdr:rowOff>1</xdr:rowOff>
    </xdr:from>
    <xdr:to>
      <xdr:col>9</xdr:col>
      <xdr:colOff>53976</xdr:colOff>
      <xdr:row>2</xdr:row>
      <xdr:rowOff>210821</xdr:rowOff>
    </xdr:to>
    <xdr:pic>
      <xdr:nvPicPr>
        <xdr:cNvPr id="2" name="Imagem 1">
          <a:extLst>
            <a:ext uri="{FF2B5EF4-FFF2-40B4-BE49-F238E27FC236}">
              <a16:creationId xmlns:a16="http://schemas.microsoft.com/office/drawing/2014/main" id="{A65002D0-F832-4E87-9EEB-36FA7EC20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6961" y="137161"/>
          <a:ext cx="2057400" cy="441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548640</xdr:colOff>
      <xdr:row>9</xdr:row>
      <xdr:rowOff>53340</xdr:rowOff>
    </xdr:from>
    <xdr:to>
      <xdr:col>11</xdr:col>
      <xdr:colOff>243840</xdr:colOff>
      <xdr:row>13</xdr:row>
      <xdr:rowOff>144780</xdr:rowOff>
    </xdr:to>
    <xdr:pic>
      <xdr:nvPicPr>
        <xdr:cNvPr id="2" name="Imagem 2" descr="image002">
          <a:extLst>
            <a:ext uri="{FF2B5EF4-FFF2-40B4-BE49-F238E27FC236}">
              <a16:creationId xmlns:a16="http://schemas.microsoft.com/office/drawing/2014/main" id="{F6B64240-0E1D-45C6-B8ED-B93FCACE7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7440" y="2552700"/>
          <a:ext cx="45720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FE7959-B673-46B2-B020-80C249E1AE15}" name="Table2" displayName="Table2" ref="A1:E195" totalsRowShown="0" headerRowDxfId="16" dataDxfId="15">
  <autoFilter ref="A1:E195" xr:uid="{467C8273-CC51-4A9A-8782-4C1289333859}"/>
  <sortState xmlns:xlrd2="http://schemas.microsoft.com/office/spreadsheetml/2017/richdata2" ref="A2:E195">
    <sortCondition ref="A1:A195"/>
  </sortState>
  <tableColumns count="5">
    <tableColumn id="1" xr3:uid="{00000000-0010-0000-0100-000001000000}" name="Código de Banco válido no IBAN (1)_x000a_(IBAN Bank Identifier)" dataDxfId="14"/>
    <tableColumn id="2" xr3:uid="{00000000-0010-0000-0100-000002000000}" name="Código de Agente Financeiro (2) (3)_x000a_(Bank Identifier)" dataDxfId="13"/>
    <tableColumn id="3" xr3:uid="{00000000-0010-0000-0100-000003000000}" name="Nome do Agente Financeiro_x000a_(Institution Name)" dataDxfId="12"/>
    <tableColumn id="5" xr3:uid="{9551043D-7C09-4936-BD9F-C522BF4125ED}" name="SWIFT" dataDxfId="11"/>
    <tableColumn id="4" xr3:uid="{00000000-0010-0000-0100-000004000000}" name="Tipo de Agente Financeiro_x000a_(Type of Institution)" dataDxfId="10"/>
  </tableColumns>
  <tableStyleInfo name="TableStyleLight9"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6"/>
  <sheetViews>
    <sheetView showGridLines="0" tabSelected="1" zoomScaleNormal="100" workbookViewId="0">
      <selection activeCell="C32" sqref="C32"/>
    </sheetView>
  </sheetViews>
  <sheetFormatPr defaultColWidth="0" defaultRowHeight="14.4" zeroHeight="1" x14ac:dyDescent="0.3"/>
  <cols>
    <col min="1" max="1" width="4.44140625" style="1" customWidth="1"/>
    <col min="2" max="2" width="13.44140625" style="1" customWidth="1"/>
    <col min="3" max="3" width="18.77734375" style="1" customWidth="1"/>
    <col min="4" max="4" width="17.77734375" style="1" customWidth="1"/>
    <col min="5" max="5" width="11.21875" style="1" customWidth="1"/>
    <col min="6" max="6" width="12.5546875" style="1" customWidth="1"/>
    <col min="7" max="7" width="24" style="1" customWidth="1"/>
    <col min="8" max="9" width="8.77734375" style="1" customWidth="1"/>
    <col min="10" max="10" width="4.21875" style="1" customWidth="1"/>
    <col min="11" max="15" width="8.77734375" style="1" hidden="1" customWidth="1"/>
    <col min="16" max="20" width="0" style="1" hidden="1" customWidth="1"/>
    <col min="21" max="16384" width="8.77734375" style="1" hidden="1"/>
  </cols>
  <sheetData>
    <row r="1" spans="2:9" ht="10.8" customHeight="1" x14ac:dyDescent="0.3"/>
    <row r="2" spans="2:9" ht="19.350000000000001" customHeight="1" x14ac:dyDescent="0.3">
      <c r="B2" s="81" t="s">
        <v>0</v>
      </c>
      <c r="C2" s="81"/>
      <c r="D2" s="82"/>
      <c r="E2" s="3"/>
      <c r="F2" s="3"/>
      <c r="G2" s="3"/>
      <c r="H2" s="3"/>
      <c r="I2" s="3"/>
    </row>
    <row r="3" spans="2:9" ht="19.350000000000001" customHeight="1" x14ac:dyDescent="0.3">
      <c r="B3" s="2" t="s">
        <v>1</v>
      </c>
      <c r="C3" s="2"/>
      <c r="D3" s="4"/>
      <c r="E3" s="3"/>
      <c r="F3" s="3"/>
      <c r="G3" s="3"/>
      <c r="H3" s="3"/>
      <c r="I3" s="3"/>
    </row>
    <row r="4" spans="2:9" ht="19.350000000000001" customHeight="1" thickBot="1" x14ac:dyDescent="0.35">
      <c r="D4" s="4"/>
      <c r="E4" s="3"/>
      <c r="F4" s="3"/>
      <c r="G4" s="3"/>
      <c r="H4" s="3"/>
      <c r="I4" s="3"/>
    </row>
    <row r="5" spans="2:9" ht="15" hidden="1" thickBot="1" x14ac:dyDescent="0.35">
      <c r="B5" s="3"/>
      <c r="C5" s="3"/>
      <c r="D5" s="3"/>
      <c r="E5" s="3"/>
      <c r="F5" s="3"/>
      <c r="G5" s="3"/>
      <c r="H5" s="3"/>
      <c r="I5" s="3"/>
    </row>
    <row r="6" spans="2:9" ht="15.6" hidden="1" thickTop="1" thickBot="1" x14ac:dyDescent="0.35">
      <c r="B6" s="5" t="s">
        <v>2</v>
      </c>
      <c r="C6" s="11"/>
      <c r="D6" s="6"/>
      <c r="E6" s="6"/>
      <c r="F6" s="6"/>
      <c r="G6" s="6"/>
      <c r="H6" s="6"/>
      <c r="I6" s="7"/>
    </row>
    <row r="7" spans="2:9" ht="3.6" customHeight="1" thickTop="1" thickBot="1" x14ac:dyDescent="0.35">
      <c r="B7" s="8"/>
      <c r="C7" s="8"/>
      <c r="D7" s="9"/>
      <c r="E7" s="9"/>
      <c r="F7" s="9"/>
      <c r="G7" s="9"/>
      <c r="H7" s="9"/>
      <c r="I7" s="9"/>
    </row>
    <row r="8" spans="2:9" ht="18.600000000000001" customHeight="1" thickTop="1" thickBot="1" x14ac:dyDescent="0.35">
      <c r="B8" s="10" t="s">
        <v>3</v>
      </c>
      <c r="C8" s="70"/>
      <c r="D8" s="63"/>
      <c r="E8" s="63"/>
      <c r="F8" s="64"/>
      <c r="G8" s="10" t="s">
        <v>4</v>
      </c>
      <c r="H8" s="56"/>
      <c r="I8" s="57"/>
    </row>
    <row r="9" spans="2:9" ht="18.600000000000001" customHeight="1" thickTop="1" thickBot="1" x14ac:dyDescent="0.35">
      <c r="B9" s="10" t="s">
        <v>5</v>
      </c>
      <c r="C9" s="70"/>
      <c r="D9" s="63"/>
      <c r="E9" s="63"/>
      <c r="F9" s="64"/>
      <c r="G9" s="10" t="s">
        <v>6</v>
      </c>
      <c r="H9" s="71"/>
      <c r="I9" s="57"/>
    </row>
    <row r="10" spans="2:9" ht="18.600000000000001" customHeight="1" thickTop="1" thickBot="1" x14ac:dyDescent="0.35">
      <c r="B10" s="10" t="s">
        <v>7</v>
      </c>
      <c r="C10" s="50"/>
      <c r="D10" s="10" t="s">
        <v>8</v>
      </c>
      <c r="E10" s="71"/>
      <c r="F10" s="57"/>
      <c r="G10" s="12" t="s">
        <v>9</v>
      </c>
      <c r="H10" s="71"/>
      <c r="I10" s="57"/>
    </row>
    <row r="11" spans="2:9" ht="24.6" customHeight="1" thickTop="1" thickBot="1" x14ac:dyDescent="0.35">
      <c r="B11" s="10" t="s">
        <v>10</v>
      </c>
      <c r="C11" s="50"/>
      <c r="D11" s="10" t="s">
        <v>11</v>
      </c>
      <c r="E11" s="65"/>
      <c r="F11" s="66"/>
      <c r="G11" s="12" t="s">
        <v>12</v>
      </c>
      <c r="H11" s="71"/>
      <c r="I11" s="57"/>
    </row>
    <row r="12" spans="2:9" ht="30" customHeight="1" thickTop="1" thickBot="1" x14ac:dyDescent="0.35">
      <c r="B12" s="10" t="s">
        <v>13</v>
      </c>
      <c r="C12" s="50"/>
      <c r="D12" s="10" t="s">
        <v>14</v>
      </c>
      <c r="E12" s="90"/>
      <c r="F12" s="91"/>
      <c r="G12" s="10" t="s">
        <v>15</v>
      </c>
      <c r="H12" s="92"/>
      <c r="I12" s="93"/>
    </row>
    <row r="13" spans="2:9" ht="15.6" hidden="1" thickTop="1" thickBot="1" x14ac:dyDescent="0.35">
      <c r="B13" s="3"/>
      <c r="C13" s="3"/>
      <c r="D13" s="3"/>
      <c r="E13" s="3"/>
      <c r="F13" s="3"/>
      <c r="G13" s="3"/>
      <c r="H13" s="3"/>
      <c r="I13" s="3"/>
    </row>
    <row r="14" spans="2:9" ht="15.6" hidden="1" thickTop="1" thickBot="1" x14ac:dyDescent="0.35">
      <c r="B14" s="5" t="s">
        <v>16</v>
      </c>
      <c r="C14" s="11"/>
      <c r="D14" s="6"/>
      <c r="E14" s="6"/>
      <c r="F14" s="6"/>
      <c r="G14" s="6"/>
      <c r="H14" s="6"/>
      <c r="I14" s="7"/>
    </row>
    <row r="15" spans="2:9" ht="3.6" customHeight="1" thickTop="1" thickBot="1" x14ac:dyDescent="0.35">
      <c r="B15" s="8"/>
      <c r="C15" s="8"/>
      <c r="D15" s="9"/>
      <c r="E15" s="9"/>
      <c r="F15" s="9"/>
      <c r="G15" s="9"/>
      <c r="H15" s="9"/>
      <c r="I15" s="9"/>
    </row>
    <row r="16" spans="2:9" ht="30" customHeight="1" thickTop="1" thickBot="1" x14ac:dyDescent="0.35">
      <c r="B16" s="10" t="s">
        <v>17</v>
      </c>
      <c r="C16" s="88"/>
      <c r="D16" s="89"/>
      <c r="E16" s="89"/>
      <c r="F16" s="89"/>
      <c r="G16" s="10" t="s">
        <v>18</v>
      </c>
      <c r="H16" s="86"/>
      <c r="I16" s="87"/>
    </row>
    <row r="17" spans="1:9" ht="34.35" customHeight="1" thickTop="1" thickBot="1" x14ac:dyDescent="0.35">
      <c r="A17" s="15"/>
      <c r="B17" s="14" t="s">
        <v>19</v>
      </c>
      <c r="C17" s="70"/>
      <c r="D17" s="63"/>
      <c r="E17" s="63"/>
      <c r="F17" s="64"/>
      <c r="G17" s="12" t="s">
        <v>20</v>
      </c>
      <c r="H17" s="71"/>
      <c r="I17" s="57"/>
    </row>
    <row r="18" spans="1:9" ht="32.549999999999997" customHeight="1" thickTop="1" thickBot="1" x14ac:dyDescent="0.35">
      <c r="A18" s="61" t="s">
        <v>21</v>
      </c>
      <c r="B18" s="61"/>
      <c r="C18" s="83"/>
      <c r="D18" s="83"/>
      <c r="E18" s="83"/>
      <c r="F18" s="83"/>
      <c r="G18" s="13" t="s">
        <v>22</v>
      </c>
      <c r="H18" s="71"/>
      <c r="I18" s="57"/>
    </row>
    <row r="19" spans="1:9" ht="32.549999999999997" customHeight="1" thickTop="1" thickBot="1" x14ac:dyDescent="0.35">
      <c r="A19" s="61"/>
      <c r="B19" s="61"/>
      <c r="C19" s="84"/>
      <c r="D19" s="84"/>
      <c r="E19" s="84"/>
      <c r="F19" s="84"/>
      <c r="G19" s="13" t="s">
        <v>23</v>
      </c>
      <c r="H19" s="85"/>
      <c r="I19" s="85"/>
    </row>
    <row r="20" spans="1:9" ht="15" hidden="1" thickBot="1" x14ac:dyDescent="0.35">
      <c r="B20" s="3"/>
      <c r="C20" s="3"/>
      <c r="D20" s="3"/>
      <c r="E20" s="3"/>
      <c r="F20" s="3"/>
      <c r="G20" s="3"/>
      <c r="H20" s="3"/>
      <c r="I20" s="3"/>
    </row>
    <row r="21" spans="1:9" ht="15.6" hidden="1" thickTop="1" thickBot="1" x14ac:dyDescent="0.35">
      <c r="B21" s="5" t="s">
        <v>24</v>
      </c>
      <c r="C21" s="11"/>
      <c r="D21" s="6"/>
      <c r="E21" s="6"/>
      <c r="F21" s="6"/>
      <c r="G21" s="6"/>
      <c r="H21" s="6"/>
      <c r="I21" s="7"/>
    </row>
    <row r="22" spans="1:9" ht="3.6" customHeight="1" thickTop="1" thickBot="1" x14ac:dyDescent="0.35">
      <c r="B22" s="8"/>
      <c r="C22" s="8"/>
      <c r="D22" s="9"/>
      <c r="E22" s="9"/>
      <c r="F22" s="9"/>
      <c r="G22" s="9"/>
      <c r="H22" s="9"/>
      <c r="I22" s="9"/>
    </row>
    <row r="23" spans="1:9" ht="30.6" customHeight="1" thickTop="1" thickBot="1" x14ac:dyDescent="0.35">
      <c r="A23" s="61" t="s">
        <v>25</v>
      </c>
      <c r="B23" s="61"/>
      <c r="C23" s="16" t="s">
        <v>26</v>
      </c>
      <c r="D23" s="47" t="s">
        <v>27</v>
      </c>
      <c r="E23" s="67"/>
      <c r="F23" s="68"/>
      <c r="G23" s="68"/>
      <c r="H23" s="68"/>
      <c r="I23" s="69"/>
    </row>
    <row r="24" spans="1:9" ht="33" customHeight="1" thickTop="1" thickBot="1" x14ac:dyDescent="0.35">
      <c r="A24" s="13"/>
      <c r="B24" s="13"/>
      <c r="C24" s="13"/>
      <c r="D24" s="52" t="s">
        <v>28</v>
      </c>
      <c r="E24" s="78"/>
      <c r="F24" s="79"/>
      <c r="G24" s="79"/>
      <c r="H24" s="79"/>
      <c r="I24" s="80"/>
    </row>
    <row r="25" spans="1:9" ht="30.6" customHeight="1" thickTop="1" thickBot="1" x14ac:dyDescent="0.35">
      <c r="A25" s="76" t="s">
        <v>29</v>
      </c>
      <c r="B25" s="77"/>
      <c r="C25" s="58"/>
      <c r="D25" s="75"/>
      <c r="E25" s="75"/>
      <c r="F25" s="75"/>
      <c r="G25" s="75"/>
      <c r="H25" s="75"/>
      <c r="I25" s="75"/>
    </row>
    <row r="26" spans="1:9" ht="30.6" customHeight="1" thickTop="1" thickBot="1" x14ac:dyDescent="0.35">
      <c r="A26" s="15"/>
      <c r="B26" s="14" t="s">
        <v>30</v>
      </c>
      <c r="C26" s="51"/>
      <c r="D26" s="10" t="s">
        <v>31</v>
      </c>
      <c r="E26" s="72"/>
      <c r="F26" s="73"/>
      <c r="G26" s="73"/>
      <c r="H26" s="73"/>
      <c r="I26" s="74"/>
    </row>
    <row r="27" spans="1:9" ht="30.6" customHeight="1" thickTop="1" thickBot="1" x14ac:dyDescent="0.35">
      <c r="B27" s="14" t="s">
        <v>32</v>
      </c>
      <c r="C27" s="54"/>
      <c r="D27" s="10" t="s">
        <v>33</v>
      </c>
      <c r="E27" s="58"/>
      <c r="F27" s="59"/>
      <c r="G27" s="59"/>
      <c r="H27" s="59"/>
      <c r="I27" s="60"/>
    </row>
    <row r="28" spans="1:9" ht="15.6" hidden="1" thickTop="1" thickBot="1" x14ac:dyDescent="0.35">
      <c r="B28" s="3"/>
      <c r="C28" s="3"/>
      <c r="D28" s="3"/>
      <c r="E28" s="3"/>
      <c r="F28" s="3"/>
      <c r="G28" s="3"/>
      <c r="H28" s="3"/>
      <c r="I28" s="3"/>
    </row>
    <row r="29" spans="1:9" ht="15.6" hidden="1" thickTop="1" thickBot="1" x14ac:dyDescent="0.35">
      <c r="B29" s="5" t="s">
        <v>34</v>
      </c>
      <c r="C29" s="11"/>
      <c r="D29" s="6"/>
      <c r="E29" s="6"/>
      <c r="F29" s="6"/>
      <c r="G29" s="6"/>
      <c r="H29" s="6"/>
      <c r="I29" s="7"/>
    </row>
    <row r="30" spans="1:9" ht="3.6" customHeight="1" thickTop="1" thickBot="1" x14ac:dyDescent="0.35">
      <c r="B30" s="8"/>
      <c r="C30" s="8"/>
      <c r="D30" s="9"/>
      <c r="E30" s="9"/>
      <c r="F30" s="9"/>
      <c r="G30" s="9"/>
      <c r="H30" s="9"/>
      <c r="I30" s="9"/>
    </row>
    <row r="31" spans="1:9" ht="30.6" customHeight="1" thickTop="1" thickBot="1" x14ac:dyDescent="0.35">
      <c r="A31" s="61" t="s">
        <v>35</v>
      </c>
      <c r="B31" s="61"/>
      <c r="C31" s="16" t="s">
        <v>36</v>
      </c>
      <c r="D31" s="14" t="s">
        <v>37</v>
      </c>
      <c r="E31" s="97"/>
      <c r="F31" s="98"/>
      <c r="G31" s="14" t="s">
        <v>38</v>
      </c>
      <c r="H31" s="97"/>
      <c r="I31" s="98"/>
    </row>
    <row r="32" spans="1:9" ht="30.6" customHeight="1" thickTop="1" thickBot="1" x14ac:dyDescent="0.35">
      <c r="A32" s="15"/>
      <c r="B32" s="14" t="s">
        <v>39</v>
      </c>
      <c r="C32" s="113" t="s">
        <v>40</v>
      </c>
      <c r="D32" s="14" t="s">
        <v>41</v>
      </c>
      <c r="E32" s="97" t="s">
        <v>42</v>
      </c>
      <c r="F32" s="98"/>
      <c r="G32" s="14" t="str">
        <f>+IF(C31&lt;&gt;"BTN","","Tipo Tarifário")</f>
        <v>Tipo Tarifário</v>
      </c>
      <c r="H32" s="99"/>
      <c r="I32" s="100"/>
    </row>
    <row r="33" spans="1:9" ht="34.35" customHeight="1" thickTop="1" thickBot="1" x14ac:dyDescent="0.35">
      <c r="A33" s="61" t="s">
        <v>43</v>
      </c>
      <c r="B33" s="62"/>
      <c r="C33" s="17"/>
      <c r="D33" s="13" t="s">
        <v>44</v>
      </c>
      <c r="E33" s="97"/>
      <c r="F33" s="98"/>
      <c r="G33" s="14" t="str">
        <f>+IF(C31="btn","Pretende Leitura Extraordinária? (6€)","")</f>
        <v>Pretende Leitura Extraordinária? (6€)</v>
      </c>
      <c r="H33" s="101"/>
      <c r="I33" s="102"/>
    </row>
    <row r="34" spans="1:9" ht="20.100000000000001" customHeight="1" thickTop="1" thickBot="1" x14ac:dyDescent="0.35">
      <c r="B34" s="48" t="str">
        <f>+IF(C34&lt;&gt;"","Prazo aconselhado","")</f>
        <v>Prazo aconselhado</v>
      </c>
      <c r="C34" s="49" t="str">
        <f>+IF(OR(C31="BTE",C31="Btn"),"10 dias úteis",IF(OR(C31="mt",C31="at"),"5 dias úteis",""))</f>
        <v>10 dias úteis</v>
      </c>
      <c r="D34" s="3"/>
      <c r="E34" s="3"/>
      <c r="F34" s="3"/>
      <c r="G34" s="3"/>
      <c r="H34" s="3"/>
      <c r="I34" s="3"/>
    </row>
    <row r="35" spans="1:9" ht="15.6" hidden="1" thickTop="1" thickBot="1" x14ac:dyDescent="0.35">
      <c r="B35" s="5" t="s">
        <v>45</v>
      </c>
      <c r="C35" s="11"/>
      <c r="D35" s="6"/>
      <c r="E35" s="6"/>
      <c r="F35" s="6"/>
      <c r="G35" s="6"/>
      <c r="H35" s="6"/>
      <c r="I35" s="7"/>
    </row>
    <row r="36" spans="1:9" ht="3.6" customHeight="1" thickTop="1" x14ac:dyDescent="0.3">
      <c r="B36" s="8"/>
      <c r="C36" s="8"/>
      <c r="D36" s="9"/>
      <c r="E36" s="9"/>
      <c r="F36" s="9"/>
      <c r="G36" s="9"/>
      <c r="H36" s="9"/>
      <c r="I36" s="9"/>
    </row>
    <row r="37" spans="1:9" ht="30.6" customHeight="1" thickBot="1" x14ac:dyDescent="0.35">
      <c r="A37" s="61" t="s">
        <v>46</v>
      </c>
      <c r="B37" s="61"/>
      <c r="C37" s="16" t="s">
        <v>47</v>
      </c>
      <c r="D37" s="61" t="s">
        <v>48</v>
      </c>
      <c r="E37" s="61"/>
      <c r="F37" s="94" t="s">
        <v>49</v>
      </c>
      <c r="G37" s="94"/>
      <c r="H37" s="94"/>
      <c r="I37" s="95"/>
    </row>
    <row r="38" spans="1:9" ht="20.100000000000001" customHeight="1" thickTop="1" thickBot="1" x14ac:dyDescent="0.35">
      <c r="B38" s="48" t="str">
        <f>+IF(C38&lt;&gt;"","Prazo aconselhado","")</f>
        <v/>
      </c>
      <c r="C38" s="49" t="str">
        <f>+IF(OR(C37="BTE",C37="Btn"),"10 dias úteis",IF(OR(C37="mt",C37="at"),"5 dias úteis",""))</f>
        <v/>
      </c>
      <c r="D38" s="3"/>
      <c r="E38" s="3"/>
      <c r="F38" s="3"/>
      <c r="G38" s="3"/>
      <c r="H38" s="3"/>
      <c r="I38" s="3"/>
    </row>
    <row r="39" spans="1:9" ht="15.6" hidden="1" thickTop="1" thickBot="1" x14ac:dyDescent="0.35">
      <c r="B39" s="5" t="s">
        <v>50</v>
      </c>
      <c r="C39" s="11"/>
      <c r="D39" s="6"/>
      <c r="E39" s="6"/>
      <c r="F39" s="6"/>
      <c r="G39" s="6"/>
      <c r="H39" s="6"/>
      <c r="I39" s="7"/>
    </row>
    <row r="40" spans="1:9" ht="3.6" customHeight="1" thickTop="1" thickBot="1" x14ac:dyDescent="0.35">
      <c r="B40" s="8"/>
      <c r="C40" s="8"/>
      <c r="D40" s="9"/>
      <c r="E40" s="9"/>
      <c r="F40" s="9"/>
      <c r="G40" s="9"/>
      <c r="H40" s="9"/>
      <c r="I40" s="9"/>
    </row>
    <row r="41" spans="1:9" ht="18.600000000000001" customHeight="1" thickTop="1" thickBot="1" x14ac:dyDescent="0.35">
      <c r="B41" s="10" t="s">
        <v>51</v>
      </c>
      <c r="C41" s="58"/>
      <c r="D41" s="63"/>
      <c r="E41" s="63"/>
      <c r="F41" s="64"/>
      <c r="G41" s="10" t="s">
        <v>32</v>
      </c>
      <c r="H41" s="92"/>
      <c r="I41" s="93"/>
    </row>
    <row r="42" spans="1:9" ht="15.6" hidden="1" thickTop="1" thickBot="1" x14ac:dyDescent="0.35">
      <c r="B42" s="3"/>
      <c r="C42" s="3"/>
      <c r="D42" s="3"/>
      <c r="E42" s="3"/>
      <c r="F42" s="3"/>
      <c r="G42" s="3"/>
      <c r="H42" s="3"/>
      <c r="I42" s="3"/>
    </row>
    <row r="43" spans="1:9" ht="15.6" hidden="1" thickTop="1" thickBot="1" x14ac:dyDescent="0.35">
      <c r="B43" s="5" t="s">
        <v>52</v>
      </c>
      <c r="C43" s="11"/>
      <c r="D43" s="6"/>
      <c r="E43" s="6"/>
      <c r="F43" s="6"/>
      <c r="G43" s="6"/>
      <c r="H43" s="6"/>
      <c r="I43" s="7"/>
    </row>
    <row r="44" spans="1:9" ht="3.6" customHeight="1" thickTop="1" thickBot="1" x14ac:dyDescent="0.35">
      <c r="B44" s="8"/>
      <c r="C44" s="8"/>
      <c r="D44" s="9"/>
      <c r="E44" s="9"/>
      <c r="F44" s="9"/>
      <c r="G44" s="9"/>
      <c r="H44" s="9"/>
      <c r="I44" s="9"/>
    </row>
    <row r="45" spans="1:9" ht="18.600000000000001" customHeight="1" thickTop="1" x14ac:dyDescent="0.3">
      <c r="A45" s="61" t="s">
        <v>53</v>
      </c>
      <c r="B45" s="61"/>
      <c r="C45" s="106" t="s">
        <v>47</v>
      </c>
      <c r="D45" s="104" t="str">
        <f>+IF(C45="SIM","Por favor, ao enviar este formulário anexe a Autorização de Débito Direto SEPA B2B.","")</f>
        <v>Por favor, ao enviar este formulário anexe a Autorização de Débito Direto SEPA B2B.</v>
      </c>
      <c r="E45" s="104"/>
      <c r="F45" s="104"/>
      <c r="G45" s="104"/>
      <c r="H45" s="104"/>
      <c r="I45" s="105"/>
    </row>
    <row r="46" spans="1:9" hidden="1" x14ac:dyDescent="0.3">
      <c r="C46" s="112"/>
      <c r="D46" s="107" t="str">
        <f>+IF(C45="SIM","Caso não tenha este documento solicite-nos.","")</f>
        <v>Caso não tenha este documento solicite-nos.</v>
      </c>
      <c r="E46" s="107"/>
      <c r="F46" s="107"/>
      <c r="G46" s="107"/>
      <c r="H46" s="107"/>
      <c r="I46" s="107"/>
    </row>
    <row r="47" spans="1:9" hidden="1" x14ac:dyDescent="0.3">
      <c r="B47" s="103" t="str">
        <f>+IF(C45="SIM","Se não for possível enviar a Autorização de Débito Direto juntamente com o formulário, indique-nos o IBAN e o Código SWIFT","")</f>
        <v>Se não for possível enviar a Autorização de Débito Direto juntamente com o formulário, indique-nos o IBAN e o Código SWIFT</v>
      </c>
      <c r="C47" s="103"/>
      <c r="D47" s="103"/>
      <c r="E47" s="103"/>
      <c r="F47" s="103"/>
      <c r="G47" s="103"/>
      <c r="H47" s="103"/>
      <c r="I47" s="103"/>
    </row>
    <row r="48" spans="1:9" ht="18.600000000000001" customHeight="1" x14ac:dyDescent="0.3">
      <c r="B48" s="43" t="str">
        <f>+IF(C45="SIM","IBAN","")</f>
        <v>IBAN</v>
      </c>
      <c r="C48" s="96"/>
      <c r="D48" s="96"/>
      <c r="F48" s="43" t="str">
        <f>+IF(C45="SIM","SWIFT","")</f>
        <v>SWIFT</v>
      </c>
      <c r="G48" s="53"/>
    </row>
    <row r="49" spans="2:9" ht="8.5500000000000007" customHeight="1" x14ac:dyDescent="0.3"/>
    <row r="50" spans="2:9" hidden="1" x14ac:dyDescent="0.3">
      <c r="B50" s="44" t="str">
        <f>+IF(C50&lt;&gt;"","BANCO","")</f>
        <v/>
      </c>
      <c r="C50" s="45" t="str">
        <f>IFERROR(VLOOKUP(RIGHT(LEFT(D55,8),4),Table2[[Código de Banco válido no IBAN (1)
(IBAN Bank Identifier)]:[Nome do Agente Financeiro
(Institution Name)]],3,FALSE),"")</f>
        <v/>
      </c>
      <c r="D50" s="45"/>
      <c r="E50" s="45"/>
      <c r="F50" s="44" t="str">
        <f>+IF(C50&lt;&gt;"","NIB","")</f>
        <v/>
      </c>
      <c r="G50" s="45" t="str">
        <f>+RIGHT(D55,21)</f>
        <v/>
      </c>
      <c r="H50" s="41"/>
      <c r="I50" s="37"/>
    </row>
    <row r="51" spans="2:9" hidden="1" x14ac:dyDescent="0.3">
      <c r="B51" s="55"/>
      <c r="C51" s="55"/>
      <c r="D51" s="46"/>
      <c r="E51" s="46"/>
      <c r="F51" s="44"/>
      <c r="G51" s="45"/>
      <c r="H51" s="37"/>
      <c r="I51" s="37"/>
    </row>
    <row r="52" spans="2:9" hidden="1" x14ac:dyDescent="0.3">
      <c r="B52" s="55"/>
      <c r="C52" s="55"/>
      <c r="D52" s="46"/>
      <c r="E52" s="46"/>
      <c r="F52" s="46"/>
      <c r="G52" s="46"/>
      <c r="H52" s="37"/>
      <c r="I52" s="37"/>
    </row>
    <row r="53" spans="2:9" hidden="1" x14ac:dyDescent="0.3">
      <c r="B53" s="55"/>
      <c r="C53" s="55"/>
      <c r="D53" s="46"/>
      <c r="E53" s="46"/>
      <c r="F53" s="46"/>
      <c r="G53" s="46"/>
      <c r="H53" s="37"/>
      <c r="I53" s="37"/>
    </row>
    <row r="54" spans="2:9" hidden="1" x14ac:dyDescent="0.3">
      <c r="B54" s="46"/>
      <c r="C54" s="38"/>
      <c r="D54" s="38"/>
      <c r="E54" s="38"/>
      <c r="F54" s="46"/>
      <c r="G54" s="46"/>
      <c r="H54" s="37"/>
      <c r="I54" s="37"/>
    </row>
    <row r="55" spans="2:9" hidden="1" x14ac:dyDescent="0.3">
      <c r="B55" s="46"/>
      <c r="C55" s="38"/>
      <c r="D55" s="38" t="str">
        <f>+SUBSTITUTE(C48," ","")</f>
        <v/>
      </c>
      <c r="E55" s="38"/>
      <c r="F55" s="46"/>
      <c r="G55" s="46"/>
      <c r="H55" s="37"/>
      <c r="I55" s="37"/>
    </row>
    <row r="56" spans="2:9" hidden="1" x14ac:dyDescent="0.3">
      <c r="B56" s="37"/>
      <c r="C56" s="38"/>
      <c r="D56" s="38"/>
      <c r="E56" s="38"/>
      <c r="F56" s="37"/>
      <c r="G56" s="37"/>
      <c r="H56" s="37"/>
      <c r="I56" s="37"/>
    </row>
    <row r="57" spans="2:9" hidden="1" x14ac:dyDescent="0.3">
      <c r="C57" s="37"/>
      <c r="D57" s="37"/>
      <c r="E57" s="37"/>
      <c r="F57" s="37"/>
      <c r="G57" s="37"/>
    </row>
    <row r="58" spans="2:9" hidden="1" x14ac:dyDescent="0.3">
      <c r="C58" s="37"/>
      <c r="D58" s="37"/>
      <c r="E58" s="37"/>
      <c r="F58" s="37"/>
      <c r="G58" s="37"/>
    </row>
    <row r="59" spans="2:9" hidden="1" x14ac:dyDescent="0.3">
      <c r="C59" s="37"/>
      <c r="D59" s="37"/>
      <c r="E59" s="37"/>
      <c r="F59" s="37"/>
      <c r="G59" s="37"/>
    </row>
    <row r="60" spans="2:9" hidden="1" x14ac:dyDescent="0.3">
      <c r="C60" s="37"/>
      <c r="D60" s="37"/>
      <c r="E60" s="37"/>
      <c r="F60" s="37"/>
      <c r="G60" s="37"/>
    </row>
    <row r="105" spans="2:2" hidden="1" x14ac:dyDescent="0.3">
      <c r="B105" s="38" t="s">
        <v>54</v>
      </c>
    </row>
    <row r="106" spans="2:2" hidden="1" x14ac:dyDescent="0.3">
      <c r="B106" s="38" t="s">
        <v>55</v>
      </c>
    </row>
  </sheetData>
  <sheetProtection formatCells="0" formatColumns="0" formatRows="0" insertColumns="0" insertRows="0" insertHyperlinks="0" deleteColumns="0" deleteRows="0" selectLockedCells="1" sort="0" autoFilter="0" pivotTables="0"/>
  <mergeCells count="48">
    <mergeCell ref="C48:D48"/>
    <mergeCell ref="D37:E37"/>
    <mergeCell ref="F37:I37"/>
    <mergeCell ref="H41:I41"/>
    <mergeCell ref="A31:B31"/>
    <mergeCell ref="E31:F31"/>
    <mergeCell ref="H31:I31"/>
    <mergeCell ref="E32:F32"/>
    <mergeCell ref="H32:I32"/>
    <mergeCell ref="E33:F33"/>
    <mergeCell ref="H33:I33"/>
    <mergeCell ref="B47:I47"/>
    <mergeCell ref="A45:B45"/>
    <mergeCell ref="D45:I45"/>
    <mergeCell ref="C45:C46"/>
    <mergeCell ref="D46:I46"/>
    <mergeCell ref="A37:B37"/>
    <mergeCell ref="B2:D2"/>
    <mergeCell ref="C18:F19"/>
    <mergeCell ref="A18:B19"/>
    <mergeCell ref="H19:I19"/>
    <mergeCell ref="H16:I16"/>
    <mergeCell ref="E10:F10"/>
    <mergeCell ref="C16:F16"/>
    <mergeCell ref="H17:I17"/>
    <mergeCell ref="H9:I9"/>
    <mergeCell ref="H10:I10"/>
    <mergeCell ref="E12:F12"/>
    <mergeCell ref="H11:I11"/>
    <mergeCell ref="H12:I12"/>
    <mergeCell ref="C9:F9"/>
    <mergeCell ref="C8:F8"/>
    <mergeCell ref="B52:C52"/>
    <mergeCell ref="B53:C53"/>
    <mergeCell ref="H8:I8"/>
    <mergeCell ref="E27:I27"/>
    <mergeCell ref="A33:B33"/>
    <mergeCell ref="C41:F41"/>
    <mergeCell ref="E11:F11"/>
    <mergeCell ref="A23:B23"/>
    <mergeCell ref="E23:I23"/>
    <mergeCell ref="C17:F17"/>
    <mergeCell ref="H18:I18"/>
    <mergeCell ref="E26:I26"/>
    <mergeCell ref="C25:I25"/>
    <mergeCell ref="A25:B25"/>
    <mergeCell ref="E24:I24"/>
    <mergeCell ref="B51:C51"/>
  </mergeCells>
  <conditionalFormatting sqref="C48">
    <cfRule type="expression" dxfId="9" priority="11">
      <formula>$C$45="Sim"</formula>
    </cfRule>
  </conditionalFormatting>
  <conditionalFormatting sqref="D23">
    <cfRule type="expression" dxfId="8" priority="9">
      <formula>$C$23="Por email"</formula>
    </cfRule>
  </conditionalFormatting>
  <conditionalFormatting sqref="D23:D24">
    <cfRule type="expression" dxfId="7" priority="4">
      <formula>$C$23="Por email e carta"</formula>
    </cfRule>
  </conditionalFormatting>
  <conditionalFormatting sqref="D24">
    <cfRule type="expression" dxfId="6" priority="5">
      <formula>$C$23="Por carta"</formula>
    </cfRule>
  </conditionalFormatting>
  <conditionalFormatting sqref="E23:I23">
    <cfRule type="expression" dxfId="5" priority="19">
      <formula>$C$23="Por email"</formula>
    </cfRule>
  </conditionalFormatting>
  <conditionalFormatting sqref="E23:I24">
    <cfRule type="expression" dxfId="4" priority="3">
      <formula>$C$23="Por email e carta"</formula>
    </cfRule>
  </conditionalFormatting>
  <conditionalFormatting sqref="E24:I24">
    <cfRule type="expression" dxfId="3" priority="6">
      <formula>$C$23="Por carta"</formula>
    </cfRule>
  </conditionalFormatting>
  <conditionalFormatting sqref="G48">
    <cfRule type="expression" dxfId="2" priority="10">
      <formula>$C$45="Sim"</formula>
    </cfRule>
  </conditionalFormatting>
  <conditionalFormatting sqref="H32:I32">
    <cfRule type="expression" dxfId="1" priority="13">
      <formula>$C$31="BTN"</formula>
    </cfRule>
  </conditionalFormatting>
  <conditionalFormatting sqref="H33:I33">
    <cfRule type="expression" dxfId="0" priority="15">
      <formula>$C$31="btn"</formula>
    </cfRule>
  </conditionalFormatting>
  <dataValidations count="4">
    <dataValidation allowBlank="1" showInputMessage="1" showErrorMessage="1" errorTitle="Introduza o IBAN" error="Introduza o IBAN sem espaços" promptTitle="Introduza o IBAN" prompt="Introduza o IBAN sem espaços" sqref="C48" xr:uid="{2198BBD2-750B-433E-A1F2-CB26EC428266}"/>
    <dataValidation allowBlank="1" errorTitle="Introduza o IBAN" error="Introduza o IBAN sem espaços" promptTitle="Introduza o IBAN" prompt="Introduza o IBAN sem espaços" sqref="G48" xr:uid="{5A4CC3C9-EC74-4D19-9682-63120D1D4BC6}"/>
    <dataValidation type="textLength" allowBlank="1" showInputMessage="1" showErrorMessage="1" errorTitle="Informação" error="Atingiu o número máximo de caracteres" sqref="E23:I24" xr:uid="{DDB20EAB-A162-44BB-AA90-52347DB13BA6}">
      <formula1>0</formula1>
      <formula2>80</formula2>
    </dataValidation>
    <dataValidation type="list" allowBlank="1" showInputMessage="1" showErrorMessage="1" sqref="H8:I8" xr:uid="{8BE68F7C-CBEE-4C40-A1E9-DB26D1CFD666}">
      <formula1>$B$105:$B$106</formula1>
    </dataValidation>
  </dataValidations>
  <pageMargins left="0.44" right="0.44"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DE249D0E-99CD-400D-B958-66679013CBE6}">
          <x14:formula1>
            <xm:f>INFO!$BD$1:$BD$2</xm:f>
          </x14:formula1>
          <xm:sqref>H17:I17 C45 C37</xm:sqref>
        </x14:dataValidation>
        <x14:dataValidation type="list" allowBlank="1" showInputMessage="1" showErrorMessage="1" xr:uid="{D9C9EED8-9AB7-4445-98E6-C8599A8DD864}">
          <x14:formula1>
            <xm:f>INFO!$AX$1:$AX$4</xm:f>
          </x14:formula1>
          <xm:sqref>C31</xm:sqref>
        </x14:dataValidation>
        <x14:dataValidation type="list" allowBlank="1" showInputMessage="1" showErrorMessage="1" xr:uid="{FD74BFCD-2A8F-4F57-9F5D-0A0934D6597D}">
          <x14:formula1>
            <xm:f>INFO!$BA$1:$BA$3</xm:f>
          </x14:formula1>
          <xm:sqref>H32:I32</xm:sqref>
        </x14:dataValidation>
        <x14:dataValidation type="list" allowBlank="1" showInputMessage="1" showErrorMessage="1" xr:uid="{6E094496-E068-41C6-BA68-5601E711F2AB}">
          <x14:formula1>
            <xm:f>INFO!$AW$1:$AW$2</xm:f>
          </x14:formula1>
          <xm:sqref>E32:F32</xm:sqref>
        </x14:dataValidation>
        <x14:dataValidation type="list" allowBlank="1" showInputMessage="1" showErrorMessage="1" xr:uid="{AED28429-7C6F-4A20-9945-422CCA9BE5C7}">
          <x14:formula1>
            <xm:f>INFO!$AY$1:$AY$2</xm:f>
          </x14:formula1>
          <xm:sqref>E11:F11</xm:sqref>
        </x14:dataValidation>
        <x14:dataValidation type="list" allowBlank="1" showInputMessage="1" showErrorMessage="1" xr:uid="{98F2F80C-13F9-4372-BF1B-9E78C508C6B0}">
          <x14:formula1>
            <xm:f>INFO!$AZ$1:$AZ$3</xm:f>
          </x14:formula1>
          <xm:sqref>E12:F12</xm:sqref>
        </x14:dataValidation>
        <x14:dataValidation type="list" allowBlank="1" showInputMessage="1" showErrorMessage="1" xr:uid="{18C8B4DA-4C2F-4715-8EC1-C26BA210E970}">
          <x14:formula1>
            <xm:f>INFO!$BE$1:$BE$3</xm:f>
          </x14:formula1>
          <xm:sqref>C23</xm:sqref>
        </x14:dataValidation>
        <x14:dataValidation type="list" allowBlank="1" showInputMessage="1" showErrorMessage="1" xr:uid="{B9E57C25-7D7F-4CEF-A503-FC858AA74650}">
          <x14:formula1>
            <xm:f>IF(OR($C$31="MT",$C$31="AT"),INFO!$BB$3:$BB$4,INFO!$BB$1:$BB$2)</xm:f>
          </x14:formula1>
          <xm:sqref>E31:F31</xm:sqref>
        </x14:dataValidation>
        <x14:dataValidation type="list" allowBlank="1" showInputMessage="1" showErrorMessage="1" xr:uid="{E122E38A-CE08-4CDF-A627-2611F800663D}">
          <x14:formula1>
            <xm:f>INFO!$BG$1:$BG$2</xm:f>
          </x14:formula1>
          <xm:sqref>F37:I37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B2AAA-4BE8-4ACA-B431-F2D0086342B5}">
  <dimension ref="A1:F257"/>
  <sheetViews>
    <sheetView showGridLines="0" zoomScale="110" zoomScaleNormal="110" zoomScaleSheetLayoutView="100" workbookViewId="0">
      <pane ySplit="1" topLeftCell="A2" activePane="bottomLeft" state="frozen"/>
      <selection activeCell="C40" sqref="C40:C41"/>
      <selection pane="bottomLeft" activeCell="C40" sqref="C40:C41"/>
    </sheetView>
  </sheetViews>
  <sheetFormatPr defaultColWidth="9.21875" defaultRowHeight="14.4" x14ac:dyDescent="0.3"/>
  <cols>
    <col min="1" max="1" width="20" customWidth="1"/>
    <col min="2" max="2" width="16.77734375" customWidth="1"/>
    <col min="3" max="3" width="90.44140625" customWidth="1"/>
    <col min="4" max="4" width="37" customWidth="1"/>
    <col min="5" max="5" width="60.44140625" bestFit="1" customWidth="1"/>
    <col min="6" max="6" width="60.44140625" customWidth="1"/>
  </cols>
  <sheetData>
    <row r="1" spans="1:6" s="1" customFormat="1" ht="51" customHeight="1" x14ac:dyDescent="0.3">
      <c r="A1" s="33" t="s">
        <v>56</v>
      </c>
      <c r="B1" s="33" t="s">
        <v>57</v>
      </c>
      <c r="C1" s="33" t="s">
        <v>58</v>
      </c>
      <c r="D1" s="33" t="s">
        <v>59</v>
      </c>
      <c r="E1" s="33" t="s">
        <v>60</v>
      </c>
      <c r="F1" s="33"/>
    </row>
    <row r="2" spans="1:6" s="23" customFormat="1" x14ac:dyDescent="0.3">
      <c r="A2" s="23" t="s">
        <v>61</v>
      </c>
      <c r="B2" s="24" t="s">
        <v>61</v>
      </c>
      <c r="C2" s="23" t="s">
        <v>62</v>
      </c>
      <c r="D2" s="42" t="str">
        <f>IFERROR(+VLOOKUP(Table2[[#This Row],[Nome do Agente Financeiro
(Institution Name)]],Folha2!$B$1:$E$253,4,FALSE),"")</f>
        <v/>
      </c>
      <c r="E2" s="23" t="s">
        <v>63</v>
      </c>
    </row>
    <row r="3" spans="1:6" s="23" customFormat="1" x14ac:dyDescent="0.3">
      <c r="A3" s="23" t="s">
        <v>64</v>
      </c>
      <c r="B3" s="24" t="s">
        <v>64</v>
      </c>
      <c r="C3" s="23" t="s">
        <v>65</v>
      </c>
      <c r="D3" s="42" t="str">
        <f>IFERROR(+VLOOKUP(Table2[[#This Row],[Nome do Agente Financeiro
(Institution Name)]],Folha2!$B$1:$E$253,4,FALSE),"")</f>
        <v/>
      </c>
      <c r="E3" s="23" t="s">
        <v>66</v>
      </c>
    </row>
    <row r="4" spans="1:6" s="23" customFormat="1" x14ac:dyDescent="0.3">
      <c r="A4" s="23" t="s">
        <v>67</v>
      </c>
      <c r="B4" s="24" t="s">
        <v>67</v>
      </c>
      <c r="C4" s="23" t="s">
        <v>68</v>
      </c>
      <c r="D4" s="42" t="str">
        <f>IFERROR(+VLOOKUP(Table2[[#This Row],[Nome do Agente Financeiro
(Institution Name)]],Folha2!$B$1:$E$253,4,FALSE),"")</f>
        <v/>
      </c>
      <c r="E4" s="23" t="s">
        <v>69</v>
      </c>
    </row>
    <row r="5" spans="1:6" s="23" customFormat="1" x14ac:dyDescent="0.3">
      <c r="A5" s="23" t="s">
        <v>70</v>
      </c>
      <c r="B5" s="24" t="s">
        <v>70</v>
      </c>
      <c r="C5" s="23" t="s">
        <v>71</v>
      </c>
      <c r="D5" s="42" t="str">
        <f>IFERROR(+VLOOKUP(Table2[[#This Row],[Nome do Agente Financeiro
(Institution Name)]],Folha2!$B$1:$E$253,4,FALSE),"")</f>
        <v/>
      </c>
      <c r="E5" s="23" t="s">
        <v>69</v>
      </c>
    </row>
    <row r="6" spans="1:6" s="23" customFormat="1" x14ac:dyDescent="0.3">
      <c r="A6" s="23" t="s">
        <v>72</v>
      </c>
      <c r="B6" s="24" t="s">
        <v>72</v>
      </c>
      <c r="C6" s="23" t="s">
        <v>73</v>
      </c>
      <c r="D6" s="42" t="str">
        <f>IFERROR(+VLOOKUP(Table2[[#This Row],[Nome do Agente Financeiro
(Institution Name)]],Folha2!$B$1:$E$253,4,FALSE),"")</f>
        <v>BBPIPTPL</v>
      </c>
      <c r="E6" s="23" t="s">
        <v>69</v>
      </c>
    </row>
    <row r="7" spans="1:6" s="23" customFormat="1" x14ac:dyDescent="0.3">
      <c r="A7" s="23" t="s">
        <v>74</v>
      </c>
      <c r="B7" s="24" t="s">
        <v>74</v>
      </c>
      <c r="C7" s="23" t="s">
        <v>75</v>
      </c>
      <c r="D7" s="42" t="str">
        <f>IFERROR(+VLOOKUP(Table2[[#This Row],[Nome do Agente Financeiro
(Institution Name)]],Folha2!$B$1:$E$253,4,FALSE),"")</f>
        <v>IVVSPTPL</v>
      </c>
      <c r="E7" s="23" t="s">
        <v>69</v>
      </c>
    </row>
    <row r="8" spans="1:6" s="23" customFormat="1" x14ac:dyDescent="0.3">
      <c r="A8" s="23" t="s">
        <v>76</v>
      </c>
      <c r="B8" s="24" t="s">
        <v>76</v>
      </c>
      <c r="C8" s="23" t="s">
        <v>77</v>
      </c>
      <c r="D8" s="42" t="str">
        <f>IFERROR(+VLOOKUP(Table2[[#This Row],[Nome do Agente Financeiro
(Institution Name)]],Folha2!$B$1:$E$253,4,FALSE),"")</f>
        <v/>
      </c>
      <c r="E8" s="23" t="s">
        <v>69</v>
      </c>
    </row>
    <row r="9" spans="1:6" s="23" customFormat="1" x14ac:dyDescent="0.3">
      <c r="A9" s="23" t="s">
        <v>78</v>
      </c>
      <c r="B9" s="24" t="s">
        <v>78</v>
      </c>
      <c r="C9" s="23" t="s">
        <v>79</v>
      </c>
      <c r="D9" s="42" t="str">
        <f>IFERROR(+VLOOKUP(Table2[[#This Row],[Nome do Agente Financeiro
(Institution Name)]],Folha2!$B$1:$E$253,4,FALSE),"")</f>
        <v/>
      </c>
      <c r="E9" s="23" t="s">
        <v>69</v>
      </c>
    </row>
    <row r="10" spans="1:6" s="23" customFormat="1" x14ac:dyDescent="0.3">
      <c r="A10" s="23" t="s">
        <v>80</v>
      </c>
      <c r="B10" s="24" t="s">
        <v>80</v>
      </c>
      <c r="C10" s="23" t="s">
        <v>81</v>
      </c>
      <c r="D10" s="42" t="str">
        <f>IFERROR(+VLOOKUP(Table2[[#This Row],[Nome do Agente Financeiro
(Institution Name)]],Folha2!$B$1:$E$253,4,FALSE),"")</f>
        <v/>
      </c>
      <c r="E10" s="23" t="s">
        <v>66</v>
      </c>
    </row>
    <row r="11" spans="1:6" s="23" customFormat="1" x14ac:dyDescent="0.3">
      <c r="A11" s="23" t="s">
        <v>82</v>
      </c>
      <c r="B11" s="24" t="s">
        <v>82</v>
      </c>
      <c r="C11" s="23" t="s">
        <v>83</v>
      </c>
      <c r="D11" s="42" t="str">
        <f>IFERROR(+VLOOKUP(Table2[[#This Row],[Nome do Agente Financeiro
(Institution Name)]],Folha2!$B$1:$E$253,4,FALSE),"")</f>
        <v>ACTVPTPL</v>
      </c>
      <c r="E11" s="23" t="s">
        <v>69</v>
      </c>
    </row>
    <row r="12" spans="1:6" s="23" customFormat="1" x14ac:dyDescent="0.3">
      <c r="A12" s="23" t="s">
        <v>84</v>
      </c>
      <c r="B12" s="24" t="s">
        <v>84</v>
      </c>
      <c r="C12" s="23" t="s">
        <v>85</v>
      </c>
      <c r="D12" s="42" t="str">
        <f>IFERROR(+VLOOKUP(Table2[[#This Row],[Nome do Agente Financeiro
(Institution Name)]],Folha2!$B$1:$E$253,4,FALSE),"")</f>
        <v/>
      </c>
      <c r="E12" s="23" t="s">
        <v>69</v>
      </c>
    </row>
    <row r="13" spans="1:6" s="23" customFormat="1" x14ac:dyDescent="0.3">
      <c r="A13" s="23" t="s">
        <v>86</v>
      </c>
      <c r="B13" s="24" t="s">
        <v>86</v>
      </c>
      <c r="C13" s="23" t="s">
        <v>87</v>
      </c>
      <c r="D13" s="42" t="str">
        <f>IFERROR(+VLOOKUP(Table2[[#This Row],[Nome do Agente Financeiro
(Institution Name)]],Folha2!$B$1:$E$253,4,FALSE),"")</f>
        <v>BPIPPTPL</v>
      </c>
      <c r="E13" s="23" t="s">
        <v>69</v>
      </c>
    </row>
    <row r="14" spans="1:6" s="23" customFormat="1" x14ac:dyDescent="0.3">
      <c r="A14" s="23" t="s">
        <v>88</v>
      </c>
      <c r="B14" s="24" t="s">
        <v>88</v>
      </c>
      <c r="C14" s="23" t="s">
        <v>89</v>
      </c>
      <c r="D14" t="str">
        <f>IFERROR(+VLOOKUP(Table2[[#This Row],[Nome do Agente Financeiro
(Institution Name)]],Folha2!$B$1:$E$253,4,FALSE),"")</f>
        <v>BARCPTPC</v>
      </c>
      <c r="E14" s="23" t="s">
        <v>66</v>
      </c>
    </row>
    <row r="15" spans="1:6" s="23" customFormat="1" x14ac:dyDescent="0.3">
      <c r="A15" s="23" t="s">
        <v>90</v>
      </c>
      <c r="B15" s="24" t="s">
        <v>90</v>
      </c>
      <c r="C15" s="23" t="s">
        <v>91</v>
      </c>
      <c r="D15" t="s">
        <v>92</v>
      </c>
      <c r="E15" s="23" t="s">
        <v>69</v>
      </c>
    </row>
    <row r="16" spans="1:6" s="23" customFormat="1" x14ac:dyDescent="0.3">
      <c r="A16" s="23" t="s">
        <v>93</v>
      </c>
      <c r="B16" s="24" t="s">
        <v>93</v>
      </c>
      <c r="C16" s="23" t="s">
        <v>94</v>
      </c>
      <c r="D16" t="str">
        <f>IFERROR(+VLOOKUP(Table2[[#This Row],[Nome do Agente Financeiro
(Institution Name)]],Folha2!$B$1:$E$253,4,FALSE),"")</f>
        <v/>
      </c>
      <c r="E16" s="23" t="s">
        <v>66</v>
      </c>
    </row>
    <row r="17" spans="1:5" s="23" customFormat="1" x14ac:dyDescent="0.3">
      <c r="A17" s="23" t="s">
        <v>95</v>
      </c>
      <c r="B17" s="24" t="s">
        <v>95</v>
      </c>
      <c r="C17" s="23" t="s">
        <v>96</v>
      </c>
      <c r="D17" t="str">
        <f>IFERROR(+VLOOKUP(Table2[[#This Row],[Nome do Agente Financeiro
(Institution Name)]],Folha2!$B$1:$E$253,4,FALSE),"")</f>
        <v/>
      </c>
      <c r="E17" s="23" t="s">
        <v>69</v>
      </c>
    </row>
    <row r="18" spans="1:5" s="23" customFormat="1" x14ac:dyDescent="0.3">
      <c r="A18" s="23" t="s">
        <v>97</v>
      </c>
      <c r="B18" s="24" t="s">
        <v>97</v>
      </c>
      <c r="C18" s="23" t="s">
        <v>98</v>
      </c>
      <c r="D18" t="str">
        <f>IFERROR(+VLOOKUP(Table2[[#This Row],[Nome do Agente Financeiro
(Institution Name)]],Folha2!$B$1:$E$253,4,FALSE),"")</f>
        <v/>
      </c>
      <c r="E18" s="23" t="s">
        <v>99</v>
      </c>
    </row>
    <row r="19" spans="1:5" s="23" customFormat="1" x14ac:dyDescent="0.3">
      <c r="A19" s="23" t="s">
        <v>100</v>
      </c>
      <c r="B19" s="24" t="s">
        <v>100</v>
      </c>
      <c r="C19" s="23" t="s">
        <v>101</v>
      </c>
      <c r="D19" t="str">
        <f>IFERROR(+VLOOKUP(Table2[[#This Row],[Nome do Agente Financeiro
(Institution Name)]],Folha2!$B$1:$E$253,4,FALSE),"")</f>
        <v/>
      </c>
      <c r="E19" s="23" t="s">
        <v>66</v>
      </c>
    </row>
    <row r="20" spans="1:5" s="23" customFormat="1" x14ac:dyDescent="0.3">
      <c r="A20" s="25" t="s">
        <v>102</v>
      </c>
      <c r="B20" s="24" t="s">
        <v>103</v>
      </c>
      <c r="C20" s="23" t="s">
        <v>104</v>
      </c>
      <c r="D20" t="str">
        <f>IFERROR(+VLOOKUP(Table2[[#This Row],[Nome do Agente Financeiro
(Institution Name)]],Folha2!$B$1:$E$253,4,FALSE),"")</f>
        <v/>
      </c>
      <c r="E20" s="23" t="s">
        <v>105</v>
      </c>
    </row>
    <row r="21" spans="1:5" s="23" customFormat="1" x14ac:dyDescent="0.3">
      <c r="A21" s="23" t="s">
        <v>102</v>
      </c>
      <c r="B21" s="24" t="s">
        <v>106</v>
      </c>
      <c r="C21" s="23" t="s">
        <v>107</v>
      </c>
      <c r="D21" t="str">
        <f>IFERROR(+VLOOKUP(Table2[[#This Row],[Nome do Agente Financeiro
(Institution Name)]],Folha2!$B$1:$E$253,4,FALSE),"")</f>
        <v/>
      </c>
      <c r="E21" s="23" t="s">
        <v>105</v>
      </c>
    </row>
    <row r="22" spans="1:5" s="23" customFormat="1" x14ac:dyDescent="0.3">
      <c r="A22" s="23" t="s">
        <v>102</v>
      </c>
      <c r="B22" s="24" t="s">
        <v>108</v>
      </c>
      <c r="C22" s="23" t="s">
        <v>109</v>
      </c>
      <c r="D22" t="str">
        <f>IFERROR(+VLOOKUP(Table2[[#This Row],[Nome do Agente Financeiro
(Institution Name)]],Folha2!$B$1:$E$253,4,FALSE),"")</f>
        <v/>
      </c>
      <c r="E22" s="23" t="s">
        <v>105</v>
      </c>
    </row>
    <row r="23" spans="1:5" s="23" customFormat="1" x14ac:dyDescent="0.3">
      <c r="A23" s="23" t="s">
        <v>102</v>
      </c>
      <c r="B23" s="24" t="s">
        <v>110</v>
      </c>
      <c r="C23" s="23" t="s">
        <v>111</v>
      </c>
      <c r="D23" t="str">
        <f>IFERROR(+VLOOKUP(Table2[[#This Row],[Nome do Agente Financeiro
(Institution Name)]],Folha2!$B$1:$E$253,4,FALSE),"")</f>
        <v/>
      </c>
      <c r="E23" s="23" t="s">
        <v>105</v>
      </c>
    </row>
    <row r="24" spans="1:5" s="23" customFormat="1" x14ac:dyDescent="0.3">
      <c r="A24" s="23" t="s">
        <v>102</v>
      </c>
      <c r="B24" s="24" t="s">
        <v>112</v>
      </c>
      <c r="C24" s="23" t="s">
        <v>113</v>
      </c>
      <c r="D24" t="str">
        <f>IFERROR(+VLOOKUP(Table2[[#This Row],[Nome do Agente Financeiro
(Institution Name)]],Folha2!$B$1:$E$253,4,FALSE),"")</f>
        <v/>
      </c>
      <c r="E24" s="23" t="s">
        <v>105</v>
      </c>
    </row>
    <row r="25" spans="1:5" s="23" customFormat="1" x14ac:dyDescent="0.3">
      <c r="A25" s="23" t="s">
        <v>102</v>
      </c>
      <c r="B25" s="24" t="s">
        <v>114</v>
      </c>
      <c r="C25" s="23" t="s">
        <v>115</v>
      </c>
      <c r="D25" t="str">
        <f>IFERROR(+VLOOKUP(Table2[[#This Row],[Nome do Agente Financeiro
(Institution Name)]],Folha2!$B$1:$E$253,4,FALSE),"")</f>
        <v/>
      </c>
      <c r="E25" s="23" t="s">
        <v>105</v>
      </c>
    </row>
    <row r="26" spans="1:5" s="23" customFormat="1" x14ac:dyDescent="0.3">
      <c r="A26" s="23" t="s">
        <v>102</v>
      </c>
      <c r="B26" s="24" t="s">
        <v>116</v>
      </c>
      <c r="C26" s="23" t="s">
        <v>117</v>
      </c>
      <c r="D26" t="str">
        <f>IFERROR(+VLOOKUP(Table2[[#This Row],[Nome do Agente Financeiro
(Institution Name)]],Folha2!$B$1:$E$253,4,FALSE),"")</f>
        <v/>
      </c>
      <c r="E26" s="23" t="s">
        <v>105</v>
      </c>
    </row>
    <row r="27" spans="1:5" s="23" customFormat="1" x14ac:dyDescent="0.3">
      <c r="A27" s="23" t="s">
        <v>102</v>
      </c>
      <c r="B27" s="24" t="s">
        <v>118</v>
      </c>
      <c r="C27" s="23" t="s">
        <v>119</v>
      </c>
      <c r="D27" t="str">
        <f>IFERROR(+VLOOKUP(Table2[[#This Row],[Nome do Agente Financeiro
(Institution Name)]],Folha2!$B$1:$E$253,4,FALSE),"")</f>
        <v/>
      </c>
      <c r="E27" s="23" t="s">
        <v>105</v>
      </c>
    </row>
    <row r="28" spans="1:5" s="23" customFormat="1" x14ac:dyDescent="0.3">
      <c r="A28" s="23" t="s">
        <v>102</v>
      </c>
      <c r="B28" s="24" t="s">
        <v>120</v>
      </c>
      <c r="C28" s="23" t="s">
        <v>121</v>
      </c>
      <c r="D28" t="str">
        <f>IFERROR(+VLOOKUP(Table2[[#This Row],[Nome do Agente Financeiro
(Institution Name)]],Folha2!$B$1:$E$253,4,FALSE),"")</f>
        <v/>
      </c>
      <c r="E28" s="23" t="s">
        <v>105</v>
      </c>
    </row>
    <row r="29" spans="1:5" s="23" customFormat="1" x14ac:dyDescent="0.3">
      <c r="A29" s="23" t="s">
        <v>102</v>
      </c>
      <c r="B29" s="24" t="s">
        <v>122</v>
      </c>
      <c r="C29" s="23" t="s">
        <v>123</v>
      </c>
      <c r="D29" t="str">
        <f>IFERROR(+VLOOKUP(Table2[[#This Row],[Nome do Agente Financeiro
(Institution Name)]],Folha2!$B$1:$E$253,4,FALSE),"")</f>
        <v/>
      </c>
      <c r="E29" s="23" t="s">
        <v>105</v>
      </c>
    </row>
    <row r="30" spans="1:5" s="23" customFormat="1" x14ac:dyDescent="0.3">
      <c r="A30" s="23" t="s">
        <v>102</v>
      </c>
      <c r="B30" s="24" t="s">
        <v>124</v>
      </c>
      <c r="C30" s="23" t="s">
        <v>125</v>
      </c>
      <c r="D30" t="str">
        <f>IFERROR(+VLOOKUP(Table2[[#This Row],[Nome do Agente Financeiro
(Institution Name)]],Folha2!$B$1:$E$253,4,FALSE),"")</f>
        <v/>
      </c>
      <c r="E30" s="23" t="s">
        <v>105</v>
      </c>
    </row>
    <row r="31" spans="1:5" s="23" customFormat="1" x14ac:dyDescent="0.3">
      <c r="A31" s="23" t="s">
        <v>102</v>
      </c>
      <c r="B31" s="24" t="s">
        <v>126</v>
      </c>
      <c r="C31" s="23" t="s">
        <v>127</v>
      </c>
      <c r="D31" t="str">
        <f>IFERROR(+VLOOKUP(Table2[[#This Row],[Nome do Agente Financeiro
(Institution Name)]],Folha2!$B$1:$E$253,4,FALSE),"")</f>
        <v/>
      </c>
      <c r="E31" s="23" t="s">
        <v>105</v>
      </c>
    </row>
    <row r="32" spans="1:5" s="23" customFormat="1" x14ac:dyDescent="0.3">
      <c r="A32" s="23" t="s">
        <v>102</v>
      </c>
      <c r="B32" s="24" t="s">
        <v>128</v>
      </c>
      <c r="C32" s="23" t="s">
        <v>129</v>
      </c>
      <c r="D32" t="str">
        <f>IFERROR(+VLOOKUP(Table2[[#This Row],[Nome do Agente Financeiro
(Institution Name)]],Folha2!$B$1:$E$253,4,FALSE),"")</f>
        <v/>
      </c>
      <c r="E32" s="23" t="s">
        <v>105</v>
      </c>
    </row>
    <row r="33" spans="1:5" s="23" customFormat="1" x14ac:dyDescent="0.3">
      <c r="A33" s="23" t="s">
        <v>102</v>
      </c>
      <c r="B33" s="24" t="s">
        <v>130</v>
      </c>
      <c r="C33" s="23" t="s">
        <v>131</v>
      </c>
      <c r="D33" t="str">
        <f>IFERROR(+VLOOKUP(Table2[[#This Row],[Nome do Agente Financeiro
(Institution Name)]],Folha2!$B$1:$E$253,4,FALSE),"")</f>
        <v/>
      </c>
      <c r="E33" s="23" t="s">
        <v>105</v>
      </c>
    </row>
    <row r="34" spans="1:5" s="23" customFormat="1" x14ac:dyDescent="0.3">
      <c r="A34" s="23" t="s">
        <v>102</v>
      </c>
      <c r="B34" s="24" t="s">
        <v>132</v>
      </c>
      <c r="C34" s="23" t="s">
        <v>133</v>
      </c>
      <c r="D34" t="str">
        <f>IFERROR(+VLOOKUP(Table2[[#This Row],[Nome do Agente Financeiro
(Institution Name)]],Folha2!$B$1:$E$253,4,FALSE),"")</f>
        <v/>
      </c>
      <c r="E34" s="23" t="s">
        <v>105</v>
      </c>
    </row>
    <row r="35" spans="1:5" s="23" customFormat="1" x14ac:dyDescent="0.3">
      <c r="A35" s="23" t="s">
        <v>102</v>
      </c>
      <c r="B35" s="24" t="s">
        <v>134</v>
      </c>
      <c r="C35" s="23" t="s">
        <v>135</v>
      </c>
      <c r="D35" t="str">
        <f>IFERROR(+VLOOKUP(Table2[[#This Row],[Nome do Agente Financeiro
(Institution Name)]],Folha2!$B$1:$E$253,4,FALSE),"")</f>
        <v>CCOTPTP1</v>
      </c>
      <c r="E35" s="23" t="s">
        <v>105</v>
      </c>
    </row>
    <row r="36" spans="1:5" s="23" customFormat="1" x14ac:dyDescent="0.3">
      <c r="A36" s="23" t="s">
        <v>102</v>
      </c>
      <c r="B36" s="24" t="s">
        <v>136</v>
      </c>
      <c r="C36" s="23" t="s">
        <v>137</v>
      </c>
      <c r="D36" t="str">
        <f>IFERROR(+VLOOKUP(Table2[[#This Row],[Nome do Agente Financeiro
(Institution Name)]],Folha2!$B$1:$E$253,4,FALSE),"")</f>
        <v/>
      </c>
      <c r="E36" s="23" t="s">
        <v>105</v>
      </c>
    </row>
    <row r="37" spans="1:5" s="23" customFormat="1" x14ac:dyDescent="0.3">
      <c r="A37" s="31" t="s">
        <v>102</v>
      </c>
      <c r="B37" s="32" t="s">
        <v>138</v>
      </c>
      <c r="C37" s="31" t="s">
        <v>139</v>
      </c>
      <c r="D37" t="str">
        <f>IFERROR(+VLOOKUP(Table2[[#This Row],[Nome do Agente Financeiro
(Institution Name)]],Folha2!$B$1:$E$253,4,FALSE),"")</f>
        <v/>
      </c>
      <c r="E37" s="31" t="s">
        <v>105</v>
      </c>
    </row>
    <row r="38" spans="1:5" s="23" customFormat="1" x14ac:dyDescent="0.3">
      <c r="A38" s="23" t="s">
        <v>102</v>
      </c>
      <c r="B38" s="24" t="s">
        <v>140</v>
      </c>
      <c r="C38" s="23" t="s">
        <v>141</v>
      </c>
      <c r="D38" t="str">
        <f>IFERROR(+VLOOKUP(Table2[[#This Row],[Nome do Agente Financeiro
(Institution Name)]],Folha2!$B$1:$E$253,4,FALSE),"")</f>
        <v/>
      </c>
      <c r="E38" s="23" t="s">
        <v>105</v>
      </c>
    </row>
    <row r="39" spans="1:5" s="23" customFormat="1" x14ac:dyDescent="0.3">
      <c r="A39" s="23" t="s">
        <v>102</v>
      </c>
      <c r="B39" s="24" t="s">
        <v>142</v>
      </c>
      <c r="C39" s="23" t="s">
        <v>143</v>
      </c>
      <c r="D39" t="str">
        <f>IFERROR(+VLOOKUP(Table2[[#This Row],[Nome do Agente Financeiro
(Institution Name)]],Folha2!$B$1:$E$253,4,FALSE),"")</f>
        <v/>
      </c>
      <c r="E39" s="23" t="s">
        <v>105</v>
      </c>
    </row>
    <row r="40" spans="1:5" s="23" customFormat="1" x14ac:dyDescent="0.3">
      <c r="A40" s="23" t="s">
        <v>102</v>
      </c>
      <c r="B40" s="24" t="s">
        <v>144</v>
      </c>
      <c r="C40" s="23" t="s">
        <v>145</v>
      </c>
      <c r="D40" t="str">
        <f>IFERROR(+VLOOKUP(Table2[[#This Row],[Nome do Agente Financeiro
(Institution Name)]],Folha2!$B$1:$E$253,4,FALSE),"")</f>
        <v/>
      </c>
      <c r="E40" s="23" t="s">
        <v>105</v>
      </c>
    </row>
    <row r="41" spans="1:5" s="23" customFormat="1" x14ac:dyDescent="0.3">
      <c r="A41" s="23" t="s">
        <v>102</v>
      </c>
      <c r="B41" s="24" t="s">
        <v>146</v>
      </c>
      <c r="C41" s="23" t="s">
        <v>147</v>
      </c>
      <c r="D41" t="str">
        <f>IFERROR(+VLOOKUP(Table2[[#This Row],[Nome do Agente Financeiro
(Institution Name)]],Folha2!$B$1:$E$253,4,FALSE),"")</f>
        <v/>
      </c>
      <c r="E41" s="23" t="s">
        <v>105</v>
      </c>
    </row>
    <row r="42" spans="1:5" s="23" customFormat="1" x14ac:dyDescent="0.3">
      <c r="A42" s="23" t="s">
        <v>102</v>
      </c>
      <c r="B42" s="24" t="s">
        <v>148</v>
      </c>
      <c r="C42" s="23" t="s">
        <v>149</v>
      </c>
      <c r="D42" t="str">
        <f>IFERROR(+VLOOKUP(Table2[[#This Row],[Nome do Agente Financeiro
(Institution Name)]],Folha2!$B$1:$E$253,4,FALSE),"")</f>
        <v/>
      </c>
      <c r="E42" s="23" t="s">
        <v>105</v>
      </c>
    </row>
    <row r="43" spans="1:5" s="23" customFormat="1" x14ac:dyDescent="0.3">
      <c r="A43" s="23" t="s">
        <v>102</v>
      </c>
      <c r="B43" s="24" t="s">
        <v>150</v>
      </c>
      <c r="C43" s="23" t="s">
        <v>151</v>
      </c>
      <c r="D43" t="str">
        <f>IFERROR(+VLOOKUP(Table2[[#This Row],[Nome do Agente Financeiro
(Institution Name)]],Folha2!$B$1:$E$253,4,FALSE),"")</f>
        <v/>
      </c>
      <c r="E43" s="23" t="s">
        <v>105</v>
      </c>
    </row>
    <row r="44" spans="1:5" s="23" customFormat="1" x14ac:dyDescent="0.3">
      <c r="A44" s="23" t="s">
        <v>102</v>
      </c>
      <c r="B44" s="24" t="s">
        <v>152</v>
      </c>
      <c r="C44" s="23" t="s">
        <v>153</v>
      </c>
      <c r="D44" t="str">
        <f>IFERROR(+VLOOKUP(Table2[[#This Row],[Nome do Agente Financeiro
(Institution Name)]],Folha2!$B$1:$E$253,4,FALSE),"")</f>
        <v/>
      </c>
      <c r="E44" s="23" t="s">
        <v>105</v>
      </c>
    </row>
    <row r="45" spans="1:5" s="23" customFormat="1" x14ac:dyDescent="0.3">
      <c r="A45" s="23" t="s">
        <v>102</v>
      </c>
      <c r="B45" s="24" t="s">
        <v>154</v>
      </c>
      <c r="C45" s="23" t="s">
        <v>155</v>
      </c>
      <c r="D45" t="str">
        <f>IFERROR(+VLOOKUP(Table2[[#This Row],[Nome do Agente Financeiro
(Institution Name)]],Folha2!$B$1:$E$253,4,FALSE),"")</f>
        <v/>
      </c>
      <c r="E45" s="23" t="s">
        <v>105</v>
      </c>
    </row>
    <row r="46" spans="1:5" s="23" customFormat="1" x14ac:dyDescent="0.3">
      <c r="A46" s="23" t="s">
        <v>102</v>
      </c>
      <c r="B46" s="24" t="s">
        <v>156</v>
      </c>
      <c r="C46" s="23" t="s">
        <v>157</v>
      </c>
      <c r="D46" t="str">
        <f>IFERROR(+VLOOKUP(Table2[[#This Row],[Nome do Agente Financeiro
(Institution Name)]],Folha2!$B$1:$E$253,4,FALSE),"")</f>
        <v/>
      </c>
      <c r="E46" s="23" t="s">
        <v>105</v>
      </c>
    </row>
    <row r="47" spans="1:5" s="23" customFormat="1" x14ac:dyDescent="0.3">
      <c r="A47" s="23" t="s">
        <v>102</v>
      </c>
      <c r="B47" s="24" t="s">
        <v>158</v>
      </c>
      <c r="C47" s="23" t="s">
        <v>159</v>
      </c>
      <c r="D47" t="str">
        <f>IFERROR(+VLOOKUP(Table2[[#This Row],[Nome do Agente Financeiro
(Institution Name)]],Folha2!$B$1:$E$253,4,FALSE),"")</f>
        <v/>
      </c>
      <c r="E47" s="23" t="s">
        <v>105</v>
      </c>
    </row>
    <row r="48" spans="1:5" s="23" customFormat="1" x14ac:dyDescent="0.3">
      <c r="A48" s="23" t="s">
        <v>102</v>
      </c>
      <c r="B48" s="24" t="s">
        <v>160</v>
      </c>
      <c r="C48" s="23" t="s">
        <v>161</v>
      </c>
      <c r="D48" t="str">
        <f>IFERROR(+VLOOKUP(Table2[[#This Row],[Nome do Agente Financeiro
(Institution Name)]],Folha2!$B$1:$E$253,4,FALSE),"")</f>
        <v/>
      </c>
      <c r="E48" s="23" t="s">
        <v>105</v>
      </c>
    </row>
    <row r="49" spans="1:6" s="23" customFormat="1" x14ac:dyDescent="0.3">
      <c r="A49" s="23" t="s">
        <v>102</v>
      </c>
      <c r="B49" s="24" t="s">
        <v>162</v>
      </c>
      <c r="C49" s="23" t="s">
        <v>163</v>
      </c>
      <c r="D49" t="str">
        <f>IFERROR(+VLOOKUP(Table2[[#This Row],[Nome do Agente Financeiro
(Institution Name)]],Folha2!$B$1:$E$253,4,FALSE),"")</f>
        <v/>
      </c>
      <c r="E49" s="23" t="s">
        <v>105</v>
      </c>
    </row>
    <row r="50" spans="1:6" s="23" customFormat="1" x14ac:dyDescent="0.3">
      <c r="A50" s="23" t="s">
        <v>102</v>
      </c>
      <c r="B50" s="24" t="s">
        <v>164</v>
      </c>
      <c r="C50" s="23" t="s">
        <v>165</v>
      </c>
      <c r="D50" t="str">
        <f>IFERROR(+VLOOKUP(Table2[[#This Row],[Nome do Agente Financeiro
(Institution Name)]],Folha2!$B$1:$E$253,4,FALSE),"")</f>
        <v/>
      </c>
      <c r="E50" s="23" t="s">
        <v>105</v>
      </c>
    </row>
    <row r="51" spans="1:6" s="23" customFormat="1" x14ac:dyDescent="0.3">
      <c r="A51" s="23" t="s">
        <v>102</v>
      </c>
      <c r="B51" s="24" t="s">
        <v>166</v>
      </c>
      <c r="C51" s="23" t="s">
        <v>167</v>
      </c>
      <c r="D51" t="str">
        <f>IFERROR(+VLOOKUP(Table2[[#This Row],[Nome do Agente Financeiro
(Institution Name)]],Folha2!$B$1:$E$253,4,FALSE),"")</f>
        <v/>
      </c>
      <c r="E51" s="23" t="s">
        <v>105</v>
      </c>
    </row>
    <row r="52" spans="1:6" s="23" customFormat="1" x14ac:dyDescent="0.3">
      <c r="A52" s="23" t="s">
        <v>102</v>
      </c>
      <c r="B52" s="24" t="s">
        <v>168</v>
      </c>
      <c r="C52" s="23" t="s">
        <v>169</v>
      </c>
      <c r="D52" t="str">
        <f>IFERROR(+VLOOKUP(Table2[[#This Row],[Nome do Agente Financeiro
(Institution Name)]],Folha2!$B$1:$E$253,4,FALSE),"")</f>
        <v/>
      </c>
      <c r="E52" s="23" t="s">
        <v>105</v>
      </c>
    </row>
    <row r="53" spans="1:6" s="23" customFormat="1" x14ac:dyDescent="0.3">
      <c r="A53" s="23" t="s">
        <v>102</v>
      </c>
      <c r="B53" s="24" t="s">
        <v>170</v>
      </c>
      <c r="C53" s="23" t="s">
        <v>171</v>
      </c>
      <c r="D53" t="str">
        <f>IFERROR(+VLOOKUP(Table2[[#This Row],[Nome do Agente Financeiro
(Institution Name)]],Folha2!$B$1:$E$253,4,FALSE),"")</f>
        <v/>
      </c>
      <c r="E53" s="23" t="s">
        <v>105</v>
      </c>
    </row>
    <row r="54" spans="1:6" s="23" customFormat="1" x14ac:dyDescent="0.3">
      <c r="A54" s="23" t="s">
        <v>102</v>
      </c>
      <c r="B54" s="24" t="s">
        <v>172</v>
      </c>
      <c r="C54" s="23" t="s">
        <v>173</v>
      </c>
      <c r="D54" t="str">
        <f>IFERROR(+VLOOKUP(Table2[[#This Row],[Nome do Agente Financeiro
(Institution Name)]],Folha2!$B$1:$E$253,4,FALSE),"")</f>
        <v/>
      </c>
      <c r="E54" s="23" t="s">
        <v>105</v>
      </c>
    </row>
    <row r="55" spans="1:6" s="23" customFormat="1" x14ac:dyDescent="0.3">
      <c r="A55" s="23" t="s">
        <v>102</v>
      </c>
      <c r="B55" s="24" t="s">
        <v>174</v>
      </c>
      <c r="C55" s="23" t="s">
        <v>175</v>
      </c>
      <c r="D55" t="str">
        <f>IFERROR(+VLOOKUP(Table2[[#This Row],[Nome do Agente Financeiro
(Institution Name)]],Folha2!$B$1:$E$253,4,FALSE),"")</f>
        <v/>
      </c>
      <c r="E55" s="23" t="s">
        <v>105</v>
      </c>
    </row>
    <row r="56" spans="1:6" s="23" customFormat="1" x14ac:dyDescent="0.3">
      <c r="A56" s="23" t="s">
        <v>102</v>
      </c>
      <c r="B56" s="24" t="s">
        <v>176</v>
      </c>
      <c r="C56" s="23" t="s">
        <v>177</v>
      </c>
      <c r="D56" t="str">
        <f>IFERROR(+VLOOKUP(Table2[[#This Row],[Nome do Agente Financeiro
(Institution Name)]],Folha2!$B$1:$E$253,4,FALSE),"")</f>
        <v/>
      </c>
      <c r="E56" s="23" t="s">
        <v>105</v>
      </c>
    </row>
    <row r="57" spans="1:6" s="23" customFormat="1" x14ac:dyDescent="0.3">
      <c r="A57" s="23" t="s">
        <v>102</v>
      </c>
      <c r="B57" s="24" t="s">
        <v>178</v>
      </c>
      <c r="C57" s="23" t="s">
        <v>179</v>
      </c>
      <c r="D57" t="str">
        <f>IFERROR(+VLOOKUP(Table2[[#This Row],[Nome do Agente Financeiro
(Institution Name)]],Folha2!$B$1:$E$253,4,FALSE),"")</f>
        <v/>
      </c>
      <c r="E57" s="23" t="s">
        <v>105</v>
      </c>
    </row>
    <row r="58" spans="1:6" s="23" customFormat="1" x14ac:dyDescent="0.3">
      <c r="A58" s="23" t="s">
        <v>102</v>
      </c>
      <c r="B58" s="24" t="s">
        <v>180</v>
      </c>
      <c r="C58" s="23" t="s">
        <v>181</v>
      </c>
      <c r="D58" t="str">
        <f>IFERROR(+VLOOKUP(Table2[[#This Row],[Nome do Agente Financeiro
(Institution Name)]],Folha2!$B$1:$E$253,4,FALSE),"")</f>
        <v/>
      </c>
      <c r="E58" s="23" t="s">
        <v>105</v>
      </c>
    </row>
    <row r="59" spans="1:6" s="23" customFormat="1" x14ac:dyDescent="0.3">
      <c r="A59" s="23" t="s">
        <v>102</v>
      </c>
      <c r="B59" s="24" t="s">
        <v>182</v>
      </c>
      <c r="C59" s="23" t="s">
        <v>183</v>
      </c>
      <c r="D59" t="str">
        <f>IFERROR(+VLOOKUP(Table2[[#This Row],[Nome do Agente Financeiro
(Institution Name)]],Folha2!$B$1:$E$253,4,FALSE),"")</f>
        <v/>
      </c>
      <c r="E59" s="23" t="s">
        <v>105</v>
      </c>
    </row>
    <row r="60" spans="1:6" s="23" customFormat="1" x14ac:dyDescent="0.3">
      <c r="A60" s="23" t="s">
        <v>102</v>
      </c>
      <c r="B60" s="24" t="s">
        <v>184</v>
      </c>
      <c r="C60" s="23" t="s">
        <v>185</v>
      </c>
      <c r="D60" t="str">
        <f>IFERROR(+VLOOKUP(Table2[[#This Row],[Nome do Agente Financeiro
(Institution Name)]],Folha2!$B$1:$E$253,4,FALSE),"")</f>
        <v/>
      </c>
      <c r="E60" s="23" t="s">
        <v>105</v>
      </c>
    </row>
    <row r="61" spans="1:6" s="23" customFormat="1" x14ac:dyDescent="0.3">
      <c r="A61" s="23" t="s">
        <v>102</v>
      </c>
      <c r="B61" s="24" t="s">
        <v>186</v>
      </c>
      <c r="C61" s="23" t="s">
        <v>187</v>
      </c>
      <c r="D61" t="str">
        <f>IFERROR(+VLOOKUP(Table2[[#This Row],[Nome do Agente Financeiro
(Institution Name)]],Folha2!$B$1:$E$253,4,FALSE),"")</f>
        <v/>
      </c>
      <c r="E61" s="23" t="s">
        <v>105</v>
      </c>
    </row>
    <row r="62" spans="1:6" s="23" customFormat="1" x14ac:dyDescent="0.3">
      <c r="A62" s="23" t="s">
        <v>102</v>
      </c>
      <c r="B62" s="24" t="s">
        <v>188</v>
      </c>
      <c r="C62" s="23" t="s">
        <v>189</v>
      </c>
      <c r="D62" t="str">
        <f>IFERROR(+VLOOKUP(Table2[[#This Row],[Nome do Agente Financeiro
(Institution Name)]],Folha2!$B$1:$E$253,4,FALSE),"")</f>
        <v/>
      </c>
      <c r="E62" s="23" t="s">
        <v>105</v>
      </c>
      <c r="F62" s="31"/>
    </row>
    <row r="63" spans="1:6" s="23" customFormat="1" x14ac:dyDescent="0.3">
      <c r="A63" s="23" t="s">
        <v>102</v>
      </c>
      <c r="B63" s="24" t="s">
        <v>190</v>
      </c>
      <c r="C63" s="23" t="s">
        <v>191</v>
      </c>
      <c r="D63" t="str">
        <f>IFERROR(+VLOOKUP(Table2[[#This Row],[Nome do Agente Financeiro
(Institution Name)]],Folha2!$B$1:$E$253,4,FALSE),"")</f>
        <v/>
      </c>
      <c r="E63" s="23" t="s">
        <v>105</v>
      </c>
    </row>
    <row r="64" spans="1:6" s="23" customFormat="1" x14ac:dyDescent="0.3">
      <c r="A64" s="23" t="s">
        <v>102</v>
      </c>
      <c r="B64" s="24" t="s">
        <v>192</v>
      </c>
      <c r="C64" s="23" t="s">
        <v>193</v>
      </c>
      <c r="D64" t="str">
        <f>IFERROR(+VLOOKUP(Table2[[#This Row],[Nome do Agente Financeiro
(Institution Name)]],Folha2!$B$1:$E$253,4,FALSE),"")</f>
        <v/>
      </c>
      <c r="E64" s="23" t="s">
        <v>105</v>
      </c>
    </row>
    <row r="65" spans="1:5" s="23" customFormat="1" x14ac:dyDescent="0.3">
      <c r="A65" s="23" t="s">
        <v>102</v>
      </c>
      <c r="B65" s="24" t="s">
        <v>194</v>
      </c>
      <c r="C65" s="23" t="s">
        <v>195</v>
      </c>
      <c r="D65" t="str">
        <f>IFERROR(+VLOOKUP(Table2[[#This Row],[Nome do Agente Financeiro
(Institution Name)]],Folha2!$B$1:$E$253,4,FALSE),"")</f>
        <v/>
      </c>
      <c r="E65" s="23" t="s">
        <v>105</v>
      </c>
    </row>
    <row r="66" spans="1:5" s="23" customFormat="1" x14ac:dyDescent="0.3">
      <c r="A66" s="23" t="s">
        <v>102</v>
      </c>
      <c r="B66" s="24" t="s">
        <v>196</v>
      </c>
      <c r="C66" s="23" t="s">
        <v>197</v>
      </c>
      <c r="D66" t="str">
        <f>IFERROR(+VLOOKUP(Table2[[#This Row],[Nome do Agente Financeiro
(Institution Name)]],Folha2!$B$1:$E$253,4,FALSE),"")</f>
        <v/>
      </c>
      <c r="E66" s="23" t="s">
        <v>105</v>
      </c>
    </row>
    <row r="67" spans="1:5" s="23" customFormat="1" x14ac:dyDescent="0.3">
      <c r="A67" s="23" t="s">
        <v>102</v>
      </c>
      <c r="B67" s="24" t="s">
        <v>198</v>
      </c>
      <c r="C67" s="23" t="s">
        <v>199</v>
      </c>
      <c r="D67" t="str">
        <f>IFERROR(+VLOOKUP(Table2[[#This Row],[Nome do Agente Financeiro
(Institution Name)]],Folha2!$B$1:$E$253,4,FALSE),"")</f>
        <v/>
      </c>
      <c r="E67" s="23" t="s">
        <v>105</v>
      </c>
    </row>
    <row r="68" spans="1:5" s="23" customFormat="1" x14ac:dyDescent="0.3">
      <c r="A68" s="23" t="s">
        <v>102</v>
      </c>
      <c r="B68" s="24" t="s">
        <v>200</v>
      </c>
      <c r="C68" s="23" t="s">
        <v>201</v>
      </c>
      <c r="D68" t="str">
        <f>IFERROR(+VLOOKUP(Table2[[#This Row],[Nome do Agente Financeiro
(Institution Name)]],Folha2!$B$1:$E$253,4,FALSE),"")</f>
        <v/>
      </c>
      <c r="E68" s="23" t="s">
        <v>105</v>
      </c>
    </row>
    <row r="69" spans="1:5" s="23" customFormat="1" x14ac:dyDescent="0.3">
      <c r="A69" s="23" t="s">
        <v>102</v>
      </c>
      <c r="B69" s="24" t="s">
        <v>202</v>
      </c>
      <c r="C69" s="23" t="s">
        <v>203</v>
      </c>
      <c r="D69" t="str">
        <f>IFERROR(+VLOOKUP(Table2[[#This Row],[Nome do Agente Financeiro
(Institution Name)]],Folha2!$B$1:$E$253,4,FALSE),"")</f>
        <v/>
      </c>
      <c r="E69" s="23" t="s">
        <v>105</v>
      </c>
    </row>
    <row r="70" spans="1:5" s="23" customFormat="1" x14ac:dyDescent="0.3">
      <c r="A70" s="23" t="s">
        <v>102</v>
      </c>
      <c r="B70" s="24" t="s">
        <v>204</v>
      </c>
      <c r="C70" s="23" t="s">
        <v>205</v>
      </c>
      <c r="D70" t="str">
        <f>IFERROR(+VLOOKUP(Table2[[#This Row],[Nome do Agente Financeiro
(Institution Name)]],Folha2!$B$1:$E$253,4,FALSE),"")</f>
        <v/>
      </c>
      <c r="E70" s="23" t="s">
        <v>105</v>
      </c>
    </row>
    <row r="71" spans="1:5" s="23" customFormat="1" x14ac:dyDescent="0.3">
      <c r="A71" s="23" t="s">
        <v>102</v>
      </c>
      <c r="B71" s="24" t="s">
        <v>206</v>
      </c>
      <c r="C71" s="23" t="s">
        <v>207</v>
      </c>
      <c r="D71" t="str">
        <f>IFERROR(+VLOOKUP(Table2[[#This Row],[Nome do Agente Financeiro
(Institution Name)]],Folha2!$B$1:$E$253,4,FALSE),"")</f>
        <v/>
      </c>
      <c r="E71" s="23" t="s">
        <v>105</v>
      </c>
    </row>
    <row r="72" spans="1:5" s="23" customFormat="1" x14ac:dyDescent="0.3">
      <c r="A72" s="23" t="s">
        <v>102</v>
      </c>
      <c r="B72" s="24" t="s">
        <v>208</v>
      </c>
      <c r="C72" s="23" t="s">
        <v>209</v>
      </c>
      <c r="D72" t="str">
        <f>IFERROR(+VLOOKUP(Table2[[#This Row],[Nome do Agente Financeiro
(Institution Name)]],Folha2!$B$1:$E$253,4,FALSE),"")</f>
        <v/>
      </c>
      <c r="E72" s="23" t="s">
        <v>105</v>
      </c>
    </row>
    <row r="73" spans="1:5" s="23" customFormat="1" x14ac:dyDescent="0.3">
      <c r="A73" s="23" t="s">
        <v>102</v>
      </c>
      <c r="B73" s="24" t="s">
        <v>210</v>
      </c>
      <c r="C73" s="23" t="s">
        <v>211</v>
      </c>
      <c r="D73" t="str">
        <f>IFERROR(+VLOOKUP(Table2[[#This Row],[Nome do Agente Financeiro
(Institution Name)]],Folha2!$B$1:$E$253,4,FALSE),"")</f>
        <v/>
      </c>
      <c r="E73" s="23" t="s">
        <v>105</v>
      </c>
    </row>
    <row r="74" spans="1:5" s="23" customFormat="1" x14ac:dyDescent="0.3">
      <c r="A74" s="23" t="s">
        <v>102</v>
      </c>
      <c r="B74" s="24" t="s">
        <v>212</v>
      </c>
      <c r="C74" s="23" t="s">
        <v>213</v>
      </c>
      <c r="D74" t="str">
        <f>IFERROR(+VLOOKUP(Table2[[#This Row],[Nome do Agente Financeiro
(Institution Name)]],Folha2!$B$1:$E$253,4,FALSE),"")</f>
        <v/>
      </c>
      <c r="E74" s="23" t="s">
        <v>105</v>
      </c>
    </row>
    <row r="75" spans="1:5" s="23" customFormat="1" x14ac:dyDescent="0.3">
      <c r="A75" s="23" t="s">
        <v>102</v>
      </c>
      <c r="B75" s="24" t="s">
        <v>214</v>
      </c>
      <c r="C75" s="23" t="s">
        <v>215</v>
      </c>
      <c r="D75" t="str">
        <f>IFERROR(+VLOOKUP(Table2[[#This Row],[Nome do Agente Financeiro
(Institution Name)]],Folha2!$B$1:$E$253,4,FALSE),"")</f>
        <v/>
      </c>
      <c r="E75" s="23" t="s">
        <v>105</v>
      </c>
    </row>
    <row r="76" spans="1:5" s="23" customFormat="1" x14ac:dyDescent="0.3">
      <c r="A76" s="23" t="s">
        <v>102</v>
      </c>
      <c r="B76" s="24" t="s">
        <v>216</v>
      </c>
      <c r="C76" s="23" t="s">
        <v>217</v>
      </c>
      <c r="D76" t="str">
        <f>IFERROR(+VLOOKUP(Table2[[#This Row],[Nome do Agente Financeiro
(Institution Name)]],Folha2!$B$1:$E$253,4,FALSE),"")</f>
        <v/>
      </c>
      <c r="E76" s="23" t="s">
        <v>105</v>
      </c>
    </row>
    <row r="77" spans="1:5" s="23" customFormat="1" x14ac:dyDescent="0.3">
      <c r="A77" s="23" t="s">
        <v>102</v>
      </c>
      <c r="B77" s="24" t="s">
        <v>218</v>
      </c>
      <c r="C77" s="23" t="s">
        <v>219</v>
      </c>
      <c r="D77" t="str">
        <f>IFERROR(+VLOOKUP(Table2[[#This Row],[Nome do Agente Financeiro
(Institution Name)]],Folha2!$B$1:$E$253,4,FALSE),"")</f>
        <v/>
      </c>
      <c r="E77" s="23" t="s">
        <v>105</v>
      </c>
    </row>
    <row r="78" spans="1:5" s="23" customFormat="1" x14ac:dyDescent="0.3">
      <c r="A78" s="23" t="s">
        <v>102</v>
      </c>
      <c r="B78" s="24" t="s">
        <v>220</v>
      </c>
      <c r="C78" s="23" t="s">
        <v>221</v>
      </c>
      <c r="D78" t="str">
        <f>IFERROR(+VLOOKUP(Table2[[#This Row],[Nome do Agente Financeiro
(Institution Name)]],Folha2!$B$1:$E$253,4,FALSE),"")</f>
        <v/>
      </c>
      <c r="E78" s="23" t="s">
        <v>105</v>
      </c>
    </row>
    <row r="79" spans="1:5" s="23" customFormat="1" x14ac:dyDescent="0.3">
      <c r="A79" s="23" t="s">
        <v>102</v>
      </c>
      <c r="B79" s="24" t="s">
        <v>222</v>
      </c>
      <c r="C79" s="23" t="s">
        <v>223</v>
      </c>
      <c r="D79" t="str">
        <f>IFERROR(+VLOOKUP(Table2[[#This Row],[Nome do Agente Financeiro
(Institution Name)]],Folha2!$B$1:$E$253,4,FALSE),"")</f>
        <v/>
      </c>
      <c r="E79" s="23" t="s">
        <v>105</v>
      </c>
    </row>
    <row r="80" spans="1:5" s="23" customFormat="1" x14ac:dyDescent="0.3">
      <c r="A80" s="23" t="s">
        <v>102</v>
      </c>
      <c r="B80" s="24" t="s">
        <v>224</v>
      </c>
      <c r="C80" s="23" t="s">
        <v>225</v>
      </c>
      <c r="D80" t="str">
        <f>IFERROR(+VLOOKUP(Table2[[#This Row],[Nome do Agente Financeiro
(Institution Name)]],Folha2!$B$1:$E$253,4,FALSE),"")</f>
        <v/>
      </c>
      <c r="E80" s="23" t="s">
        <v>105</v>
      </c>
    </row>
    <row r="81" spans="1:5" s="23" customFormat="1" x14ac:dyDescent="0.3">
      <c r="A81" s="23" t="s">
        <v>102</v>
      </c>
      <c r="B81" s="24" t="s">
        <v>226</v>
      </c>
      <c r="C81" s="23" t="s">
        <v>227</v>
      </c>
      <c r="D81" t="str">
        <f>IFERROR(+VLOOKUP(Table2[[#This Row],[Nome do Agente Financeiro
(Institution Name)]],Folha2!$B$1:$E$253,4,FALSE),"")</f>
        <v/>
      </c>
      <c r="E81" s="23" t="s">
        <v>105</v>
      </c>
    </row>
    <row r="82" spans="1:5" s="23" customFormat="1" x14ac:dyDescent="0.3">
      <c r="A82" s="23" t="s">
        <v>102</v>
      </c>
      <c r="B82" s="24" t="s">
        <v>228</v>
      </c>
      <c r="C82" s="23" t="s">
        <v>229</v>
      </c>
      <c r="D82" t="str">
        <f>IFERROR(+VLOOKUP(Table2[[#This Row],[Nome do Agente Financeiro
(Institution Name)]],Folha2!$B$1:$E$253,4,FALSE),"")</f>
        <v/>
      </c>
      <c r="E82" s="23" t="s">
        <v>105</v>
      </c>
    </row>
    <row r="83" spans="1:5" s="23" customFormat="1" x14ac:dyDescent="0.3">
      <c r="A83" s="23" t="s">
        <v>102</v>
      </c>
      <c r="B83" s="24" t="s">
        <v>230</v>
      </c>
      <c r="C83" s="23" t="s">
        <v>231</v>
      </c>
      <c r="D83" t="str">
        <f>IFERROR(+VLOOKUP(Table2[[#This Row],[Nome do Agente Financeiro
(Institution Name)]],Folha2!$B$1:$E$253,4,FALSE),"")</f>
        <v/>
      </c>
      <c r="E83" s="23" t="s">
        <v>105</v>
      </c>
    </row>
    <row r="84" spans="1:5" s="23" customFormat="1" x14ac:dyDescent="0.3">
      <c r="A84" s="23" t="s">
        <v>102</v>
      </c>
      <c r="B84" s="24" t="s">
        <v>232</v>
      </c>
      <c r="C84" s="23" t="s">
        <v>233</v>
      </c>
      <c r="D84" t="str">
        <f>IFERROR(+VLOOKUP(Table2[[#This Row],[Nome do Agente Financeiro
(Institution Name)]],Folha2!$B$1:$E$253,4,FALSE),"")</f>
        <v/>
      </c>
      <c r="E84" s="23" t="s">
        <v>105</v>
      </c>
    </row>
    <row r="85" spans="1:5" s="23" customFormat="1" x14ac:dyDescent="0.3">
      <c r="A85" s="23" t="s">
        <v>102</v>
      </c>
      <c r="B85" s="24" t="s">
        <v>234</v>
      </c>
      <c r="C85" s="23" t="s">
        <v>235</v>
      </c>
      <c r="D85" t="str">
        <f>IFERROR(+VLOOKUP(Table2[[#This Row],[Nome do Agente Financeiro
(Institution Name)]],Folha2!$B$1:$E$253,4,FALSE),"")</f>
        <v/>
      </c>
      <c r="E85" s="23" t="s">
        <v>105</v>
      </c>
    </row>
    <row r="86" spans="1:5" s="23" customFormat="1" x14ac:dyDescent="0.3">
      <c r="A86" s="23" t="s">
        <v>102</v>
      </c>
      <c r="B86" s="24" t="s">
        <v>236</v>
      </c>
      <c r="C86" s="23" t="s">
        <v>237</v>
      </c>
      <c r="D86" t="str">
        <f>IFERROR(+VLOOKUP(Table2[[#This Row],[Nome do Agente Financeiro
(Institution Name)]],Folha2!$B$1:$E$253,4,FALSE),"")</f>
        <v/>
      </c>
      <c r="E86" s="23" t="s">
        <v>105</v>
      </c>
    </row>
    <row r="87" spans="1:5" s="23" customFormat="1" x14ac:dyDescent="0.3">
      <c r="A87" s="23" t="s">
        <v>102</v>
      </c>
      <c r="B87" s="24" t="s">
        <v>238</v>
      </c>
      <c r="C87" s="23" t="s">
        <v>239</v>
      </c>
      <c r="D87" t="str">
        <f>IFERROR(+VLOOKUP(Table2[[#This Row],[Nome do Agente Financeiro
(Institution Name)]],Folha2!$B$1:$E$253,4,FALSE),"")</f>
        <v/>
      </c>
      <c r="E87" s="23" t="s">
        <v>105</v>
      </c>
    </row>
    <row r="88" spans="1:5" s="23" customFormat="1" x14ac:dyDescent="0.3">
      <c r="A88" s="23" t="s">
        <v>102</v>
      </c>
      <c r="B88" s="24" t="s">
        <v>240</v>
      </c>
      <c r="C88" s="23" t="s">
        <v>241</v>
      </c>
      <c r="D88" t="str">
        <f>IFERROR(+VLOOKUP(Table2[[#This Row],[Nome do Agente Financeiro
(Institution Name)]],Folha2!$B$1:$E$253,4,FALSE),"")</f>
        <v/>
      </c>
      <c r="E88" s="23" t="s">
        <v>105</v>
      </c>
    </row>
    <row r="89" spans="1:5" s="23" customFormat="1" x14ac:dyDescent="0.3">
      <c r="A89" s="23" t="s">
        <v>102</v>
      </c>
      <c r="B89" s="24" t="s">
        <v>242</v>
      </c>
      <c r="C89" s="23" t="s">
        <v>243</v>
      </c>
      <c r="D89" t="str">
        <f>IFERROR(+VLOOKUP(Table2[[#This Row],[Nome do Agente Financeiro
(Institution Name)]],Folha2!$B$1:$E$253,4,FALSE),"")</f>
        <v/>
      </c>
      <c r="E89" s="23" t="s">
        <v>105</v>
      </c>
    </row>
    <row r="90" spans="1:5" s="23" customFormat="1" x14ac:dyDescent="0.3">
      <c r="A90" s="23" t="s">
        <v>102</v>
      </c>
      <c r="B90" s="24" t="s">
        <v>244</v>
      </c>
      <c r="C90" s="23" t="s">
        <v>245</v>
      </c>
      <c r="D90" t="str">
        <f>IFERROR(+VLOOKUP(Table2[[#This Row],[Nome do Agente Financeiro
(Institution Name)]],Folha2!$B$1:$E$253,4,FALSE),"")</f>
        <v/>
      </c>
      <c r="E90" s="23" t="s">
        <v>105</v>
      </c>
    </row>
    <row r="91" spans="1:5" s="23" customFormat="1" x14ac:dyDescent="0.3">
      <c r="A91" s="23" t="s">
        <v>102</v>
      </c>
      <c r="B91" s="24" t="s">
        <v>246</v>
      </c>
      <c r="C91" s="23" t="s">
        <v>247</v>
      </c>
      <c r="D91" t="str">
        <f>IFERROR(+VLOOKUP(Table2[[#This Row],[Nome do Agente Financeiro
(Institution Name)]],Folha2!$B$1:$E$253,4,FALSE),"")</f>
        <v/>
      </c>
      <c r="E91" s="23" t="s">
        <v>105</v>
      </c>
    </row>
    <row r="92" spans="1:5" s="23" customFormat="1" x14ac:dyDescent="0.3">
      <c r="A92" s="23" t="s">
        <v>102</v>
      </c>
      <c r="B92" s="24" t="s">
        <v>248</v>
      </c>
      <c r="C92" s="23" t="s">
        <v>249</v>
      </c>
      <c r="D92" t="str">
        <f>IFERROR(+VLOOKUP(Table2[[#This Row],[Nome do Agente Financeiro
(Institution Name)]],Folha2!$B$1:$E$253,4,FALSE),"")</f>
        <v/>
      </c>
      <c r="E92" s="23" t="s">
        <v>105</v>
      </c>
    </row>
    <row r="93" spans="1:5" s="23" customFormat="1" x14ac:dyDescent="0.3">
      <c r="A93" s="23" t="s">
        <v>102</v>
      </c>
      <c r="B93" s="24" t="s">
        <v>250</v>
      </c>
      <c r="C93" s="23" t="s">
        <v>251</v>
      </c>
      <c r="D93" t="str">
        <f>IFERROR(+VLOOKUP(Table2[[#This Row],[Nome do Agente Financeiro
(Institution Name)]],Folha2!$B$1:$E$253,4,FALSE),"")</f>
        <v/>
      </c>
      <c r="E93" s="23" t="s">
        <v>105</v>
      </c>
    </row>
    <row r="94" spans="1:5" s="23" customFormat="1" x14ac:dyDescent="0.3">
      <c r="A94" s="23" t="s">
        <v>102</v>
      </c>
      <c r="B94" s="24" t="s">
        <v>252</v>
      </c>
      <c r="C94" s="23" t="s">
        <v>253</v>
      </c>
      <c r="D94" t="str">
        <f>IFERROR(+VLOOKUP(Table2[[#This Row],[Nome do Agente Financeiro
(Institution Name)]],Folha2!$B$1:$E$253,4,FALSE),"")</f>
        <v/>
      </c>
      <c r="E94" s="23" t="s">
        <v>105</v>
      </c>
    </row>
    <row r="95" spans="1:5" s="23" customFormat="1" x14ac:dyDescent="0.3">
      <c r="A95" s="23" t="s">
        <v>102</v>
      </c>
      <c r="B95" s="24" t="s">
        <v>254</v>
      </c>
      <c r="C95" s="23" t="s">
        <v>255</v>
      </c>
      <c r="D95" t="str">
        <f>IFERROR(+VLOOKUP(Table2[[#This Row],[Nome do Agente Financeiro
(Institution Name)]],Folha2!$B$1:$E$253,4,FALSE),"")</f>
        <v/>
      </c>
      <c r="E95" s="23" t="s">
        <v>105</v>
      </c>
    </row>
    <row r="96" spans="1:5" s="23" customFormat="1" x14ac:dyDescent="0.3">
      <c r="A96" s="23" t="s">
        <v>102</v>
      </c>
      <c r="B96" s="24" t="s">
        <v>256</v>
      </c>
      <c r="C96" s="23" t="s">
        <v>257</v>
      </c>
      <c r="D96" t="str">
        <f>IFERROR(+VLOOKUP(Table2[[#This Row],[Nome do Agente Financeiro
(Institution Name)]],Folha2!$B$1:$E$253,4,FALSE),"")</f>
        <v/>
      </c>
      <c r="E96" s="23" t="s">
        <v>105</v>
      </c>
    </row>
    <row r="97" spans="1:5" s="23" customFormat="1" x14ac:dyDescent="0.3">
      <c r="A97" s="23" t="s">
        <v>102</v>
      </c>
      <c r="B97" s="24" t="s">
        <v>258</v>
      </c>
      <c r="C97" s="23" t="s">
        <v>259</v>
      </c>
      <c r="D97" t="str">
        <f>IFERROR(+VLOOKUP(Table2[[#This Row],[Nome do Agente Financeiro
(Institution Name)]],Folha2!$B$1:$E$253,4,FALSE),"")</f>
        <v/>
      </c>
      <c r="E97" s="23" t="s">
        <v>105</v>
      </c>
    </row>
    <row r="98" spans="1:5" s="23" customFormat="1" x14ac:dyDescent="0.3">
      <c r="A98" s="23" t="s">
        <v>102</v>
      </c>
      <c r="B98" s="24" t="s">
        <v>260</v>
      </c>
      <c r="C98" s="23" t="s">
        <v>261</v>
      </c>
      <c r="D98" t="str">
        <f>IFERROR(+VLOOKUP(Table2[[#This Row],[Nome do Agente Financeiro
(Institution Name)]],Folha2!$B$1:$E$253,4,FALSE),"")</f>
        <v/>
      </c>
      <c r="E98" s="23" t="s">
        <v>105</v>
      </c>
    </row>
    <row r="99" spans="1:5" s="23" customFormat="1" x14ac:dyDescent="0.3">
      <c r="A99" s="23" t="s">
        <v>102</v>
      </c>
      <c r="B99" s="24" t="s">
        <v>262</v>
      </c>
      <c r="C99" s="23" t="s">
        <v>263</v>
      </c>
      <c r="D99" t="str">
        <f>IFERROR(+VLOOKUP(Table2[[#This Row],[Nome do Agente Financeiro
(Institution Name)]],Folha2!$B$1:$E$253,4,FALSE),"")</f>
        <v/>
      </c>
      <c r="E99" s="23" t="s">
        <v>105</v>
      </c>
    </row>
    <row r="100" spans="1:5" s="23" customFormat="1" x14ac:dyDescent="0.3">
      <c r="A100" s="23" t="s">
        <v>102</v>
      </c>
      <c r="B100" s="24" t="s">
        <v>264</v>
      </c>
      <c r="C100" s="23" t="s">
        <v>265</v>
      </c>
      <c r="D100" t="str">
        <f>IFERROR(+VLOOKUP(Table2[[#This Row],[Nome do Agente Financeiro
(Institution Name)]],Folha2!$B$1:$E$253,4,FALSE),"")</f>
        <v>CTLOPTP1</v>
      </c>
      <c r="E100" s="23" t="s">
        <v>105</v>
      </c>
    </row>
    <row r="101" spans="1:5" s="23" customFormat="1" x14ac:dyDescent="0.3">
      <c r="A101" s="23" t="s">
        <v>266</v>
      </c>
      <c r="B101" s="24" t="s">
        <v>76</v>
      </c>
      <c r="C101" s="23" t="s">
        <v>267</v>
      </c>
      <c r="D101" t="str">
        <f>IFERROR(+VLOOKUP(Table2[[#This Row],[Nome do Agente Financeiro
(Institution Name)]],Folha2!$B$1:$E$253,4,FALSE),"")</f>
        <v/>
      </c>
      <c r="E101" s="23" t="s">
        <v>69</v>
      </c>
    </row>
    <row r="102" spans="1:5" s="23" customFormat="1" x14ac:dyDescent="0.3">
      <c r="A102" s="23" t="s">
        <v>268</v>
      </c>
      <c r="B102" s="24" t="s">
        <v>268</v>
      </c>
      <c r="C102" s="23" t="s">
        <v>269</v>
      </c>
      <c r="D102" t="str">
        <f>IFERROR(+VLOOKUP(Table2[[#This Row],[Nome do Agente Financeiro
(Institution Name)]],Folha2!$B$1:$E$253,4,FALSE),"")</f>
        <v/>
      </c>
      <c r="E102" s="23" t="s">
        <v>69</v>
      </c>
    </row>
    <row r="103" spans="1:5" s="23" customFormat="1" x14ac:dyDescent="0.3">
      <c r="A103" s="23" t="s">
        <v>270</v>
      </c>
      <c r="B103" s="24" t="s">
        <v>270</v>
      </c>
      <c r="C103" s="23" t="s">
        <v>271</v>
      </c>
      <c r="D103" t="str">
        <f>IFERROR(+VLOOKUP(Table2[[#This Row],[Nome do Agente Financeiro
(Institution Name)]],Folha2!$B$1:$E$253,4,FALSE),"")</f>
        <v>BFIAPTPL</v>
      </c>
      <c r="E103" s="23" t="s">
        <v>69</v>
      </c>
    </row>
    <row r="104" spans="1:5" s="23" customFormat="1" x14ac:dyDescent="0.3">
      <c r="A104" s="23" t="s">
        <v>272</v>
      </c>
      <c r="B104" s="24" t="s">
        <v>272</v>
      </c>
      <c r="C104" s="23" t="s">
        <v>273</v>
      </c>
      <c r="D104" t="str">
        <f>IFERROR(+VLOOKUP(Table2[[#This Row],[Nome do Agente Financeiro
(Institution Name)]],Folha2!$B$1:$E$253,4,FALSE),"")</f>
        <v>INIOPTP1</v>
      </c>
      <c r="E104" s="23" t="s">
        <v>69</v>
      </c>
    </row>
    <row r="105" spans="1:5" s="23" customFormat="1" x14ac:dyDescent="0.3">
      <c r="A105" s="23" t="s">
        <v>274</v>
      </c>
      <c r="B105" s="24" t="s">
        <v>274</v>
      </c>
      <c r="C105" s="23" t="s">
        <v>275</v>
      </c>
      <c r="D105" t="str">
        <f>IFERROR(+VLOOKUP(Table2[[#This Row],[Nome do Agente Financeiro
(Institution Name)]],Folha2!$B$1:$E$253,4,FALSE),"")</f>
        <v>CAEPPTP1</v>
      </c>
      <c r="E105" s="23" t="s">
        <v>99</v>
      </c>
    </row>
    <row r="106" spans="1:5" s="23" customFormat="1" x14ac:dyDescent="0.3">
      <c r="A106" s="23" t="s">
        <v>276</v>
      </c>
      <c r="B106" s="24" t="s">
        <v>276</v>
      </c>
      <c r="C106" s="23" t="s">
        <v>277</v>
      </c>
      <c r="D106" t="str">
        <f>IFERROR(+VLOOKUP(Table2[[#This Row],[Nome do Agente Financeiro
(Institution Name)]],Folha2!$B$1:$E$253,4,FALSE),"")</f>
        <v/>
      </c>
      <c r="E106" s="23" t="s">
        <v>99</v>
      </c>
    </row>
    <row r="107" spans="1:5" s="23" customFormat="1" x14ac:dyDescent="0.3">
      <c r="A107" s="23" t="s">
        <v>278</v>
      </c>
      <c r="B107" s="24" t="s">
        <v>278</v>
      </c>
      <c r="C107" s="23" t="s">
        <v>279</v>
      </c>
      <c r="D107" t="str">
        <f>IFERROR(+VLOOKUP(Table2[[#This Row],[Nome do Agente Financeiro
(Institution Name)]],Folha2!$B$1:$E$253,4,FALSE),"")</f>
        <v>CEMAPTP2</v>
      </c>
      <c r="E107" s="23" t="s">
        <v>99</v>
      </c>
    </row>
    <row r="108" spans="1:5" s="23" customFormat="1" x14ac:dyDescent="0.3">
      <c r="A108" s="23" t="s">
        <v>280</v>
      </c>
      <c r="B108" s="24" t="s">
        <v>280</v>
      </c>
      <c r="C108" s="23" t="s">
        <v>281</v>
      </c>
      <c r="D108" t="str">
        <f>IFERROR(+VLOOKUP(Table2[[#This Row],[Nome do Agente Financeiro
(Institution Name)]],Folha2!$B$1:$E$253,4,FALSE),"")</f>
        <v/>
      </c>
      <c r="E108" s="23" t="s">
        <v>69</v>
      </c>
    </row>
    <row r="109" spans="1:5" s="23" customFormat="1" x14ac:dyDescent="0.3">
      <c r="A109" s="23" t="s">
        <v>282</v>
      </c>
      <c r="B109" s="24" t="s">
        <v>282</v>
      </c>
      <c r="C109" s="23" t="s">
        <v>283</v>
      </c>
      <c r="D109" t="str">
        <f>IFERROR(+VLOOKUP(Table2[[#This Row],[Nome do Agente Financeiro
(Institution Name)]],Folha2!$B$1:$E$253,4,FALSE),"")</f>
        <v>BDIGPTPL</v>
      </c>
      <c r="E109" s="23" t="s">
        <v>69</v>
      </c>
    </row>
    <row r="110" spans="1:5" s="23" customFormat="1" x14ac:dyDescent="0.3">
      <c r="A110" s="23" t="s">
        <v>284</v>
      </c>
      <c r="B110" s="24" t="s">
        <v>284</v>
      </c>
      <c r="C110" s="23" t="s">
        <v>285</v>
      </c>
      <c r="D110" t="str">
        <f>IFERROR(+VLOOKUP(Table2[[#This Row],[Nome do Agente Financeiro
(Institution Name)]],Folha2!$B$1:$E$253,4,FALSE),"")</f>
        <v/>
      </c>
      <c r="E110" s="23" t="s">
        <v>69</v>
      </c>
    </row>
    <row r="111" spans="1:5" s="23" customFormat="1" x14ac:dyDescent="0.3">
      <c r="A111" s="23" t="s">
        <v>286</v>
      </c>
      <c r="B111" s="24" t="s">
        <v>286</v>
      </c>
      <c r="C111" s="23" t="s">
        <v>287</v>
      </c>
      <c r="D111" t="str">
        <f>IFERROR(+VLOOKUP(Table2[[#This Row],[Nome do Agente Financeiro
(Institution Name)]],Folha2!$B$1:$E$253,4,FALSE),"")</f>
        <v/>
      </c>
      <c r="E111" s="23" t="s">
        <v>69</v>
      </c>
    </row>
    <row r="112" spans="1:5" s="23" customFormat="1" x14ac:dyDescent="0.3">
      <c r="A112" s="23" t="s">
        <v>288</v>
      </c>
      <c r="B112" s="24" t="s">
        <v>288</v>
      </c>
      <c r="C112" s="23" t="s">
        <v>289</v>
      </c>
      <c r="D112" t="str">
        <f>IFERROR(+VLOOKUP(Table2[[#This Row],[Nome do Agente Financeiro
(Institution Name)]],Folha2!$B$1:$E$253,4,FALSE),"")</f>
        <v/>
      </c>
      <c r="E112" s="23" t="s">
        <v>69</v>
      </c>
    </row>
    <row r="113" spans="1:5" s="23" customFormat="1" x14ac:dyDescent="0.3">
      <c r="A113" s="23" t="s">
        <v>290</v>
      </c>
      <c r="B113" s="24" t="s">
        <v>290</v>
      </c>
      <c r="C113" s="23" t="s">
        <v>291</v>
      </c>
      <c r="D113" t="str">
        <f>IFERROR(+VLOOKUP(Table2[[#This Row],[Nome do Agente Financeiro
(Institution Name)]],Folha2!$B$1:$E$253,4,FALSE),"")</f>
        <v>IBNBPTP1</v>
      </c>
      <c r="E113" s="23" t="s">
        <v>69</v>
      </c>
    </row>
    <row r="114" spans="1:5" s="23" customFormat="1" x14ac:dyDescent="0.3">
      <c r="A114" s="23" t="s">
        <v>292</v>
      </c>
      <c r="B114" s="24" t="s">
        <v>292</v>
      </c>
      <c r="C114" s="23" t="s">
        <v>293</v>
      </c>
      <c r="D114" t="str">
        <f>IFERROR(+VLOOKUP(Table2[[#This Row],[Nome do Agente Financeiro
(Institution Name)]],Folha2!$B$1:$E$253,4,FALSE),"")</f>
        <v/>
      </c>
      <c r="E114" s="23" t="s">
        <v>69</v>
      </c>
    </row>
    <row r="115" spans="1:5" s="23" customFormat="1" x14ac:dyDescent="0.3">
      <c r="A115" s="23" t="s">
        <v>294</v>
      </c>
      <c r="B115" s="24" t="s">
        <v>294</v>
      </c>
      <c r="C115" s="23" t="s">
        <v>295</v>
      </c>
      <c r="D115" t="str">
        <f>IFERROR(+VLOOKUP(Table2[[#This Row],[Nome do Agente Financeiro
(Institution Name)]],Folha2!$B$1:$E$253,4,FALSE),"")</f>
        <v/>
      </c>
      <c r="E115" s="23" t="s">
        <v>69</v>
      </c>
    </row>
    <row r="116" spans="1:5" s="23" customFormat="1" x14ac:dyDescent="0.3">
      <c r="A116" s="23" t="s">
        <v>296</v>
      </c>
      <c r="B116" s="24" t="s">
        <v>296</v>
      </c>
      <c r="C116" s="23" t="s">
        <v>297</v>
      </c>
      <c r="D116" t="str">
        <f>IFERROR(+VLOOKUP(Table2[[#This Row],[Nome do Agente Financeiro
(Institution Name)]],Folha2!$B$1:$E$253,4,FALSE),"")</f>
        <v>FCEFPTP1</v>
      </c>
      <c r="E116" s="23" t="s">
        <v>66</v>
      </c>
    </row>
    <row r="117" spans="1:5" s="23" customFormat="1" x14ac:dyDescent="0.3">
      <c r="A117" s="23" t="s">
        <v>298</v>
      </c>
      <c r="B117" s="24" t="s">
        <v>298</v>
      </c>
      <c r="C117" s="23" t="s">
        <v>299</v>
      </c>
      <c r="D117" t="str">
        <f>IFERROR(+VLOOKUP(Table2[[#This Row],[Nome do Agente Financeiro
(Institution Name)]],Folha2!$B$1:$E$253,4,FALSE),"")</f>
        <v/>
      </c>
      <c r="E117" s="23" t="s">
        <v>66</v>
      </c>
    </row>
    <row r="118" spans="1:5" s="23" customFormat="1" x14ac:dyDescent="0.3">
      <c r="A118" s="23" t="s">
        <v>300</v>
      </c>
      <c r="B118" s="24" t="s">
        <v>300</v>
      </c>
      <c r="C118" s="23" t="s">
        <v>301</v>
      </c>
      <c r="D118" t="str">
        <f>IFERROR(+VLOOKUP(Table2[[#This Row],[Nome do Agente Financeiro
(Institution Name)]],Folha2!$B$1:$E$253,4,FALSE),"")</f>
        <v>EFISPTPL</v>
      </c>
      <c r="E118" s="23" t="s">
        <v>69</v>
      </c>
    </row>
    <row r="119" spans="1:5" s="23" customFormat="1" x14ac:dyDescent="0.3">
      <c r="A119" s="23" t="s">
        <v>302</v>
      </c>
      <c r="B119" s="24" t="s">
        <v>302</v>
      </c>
      <c r="C119" s="23" t="s">
        <v>303</v>
      </c>
      <c r="D119" t="str">
        <f>IFERROR(+VLOOKUP(Table2[[#This Row],[Nome do Agente Financeiro
(Institution Name)]],Folha2!$B$1:$E$253,4,FALSE),"")</f>
        <v/>
      </c>
      <c r="E119" s="23" t="s">
        <v>105</v>
      </c>
    </row>
    <row r="120" spans="1:5" s="23" customFormat="1" x14ac:dyDescent="0.3">
      <c r="A120" s="23" t="s">
        <v>304</v>
      </c>
      <c r="B120" s="24" t="s">
        <v>304</v>
      </c>
      <c r="C120" s="23" t="s">
        <v>305</v>
      </c>
      <c r="D120" t="str">
        <f>IFERROR(+VLOOKUP(Table2[[#This Row],[Nome do Agente Financeiro
(Institution Name)]],Folha2!$B$1:$E$253,4,FALSE),"")</f>
        <v>CERTPTP1</v>
      </c>
      <c r="E120" s="23" t="s">
        <v>105</v>
      </c>
    </row>
    <row r="121" spans="1:5" s="23" customFormat="1" x14ac:dyDescent="0.3">
      <c r="A121" s="23" t="s">
        <v>306</v>
      </c>
      <c r="B121" s="24" t="s">
        <v>306</v>
      </c>
      <c r="C121" s="23" t="s">
        <v>307</v>
      </c>
      <c r="D121" t="str">
        <f>IFERROR(+VLOOKUP(Table2[[#This Row],[Nome do Agente Financeiro
(Institution Name)]],Folha2!$B$1:$E$253,4,FALSE),"")</f>
        <v/>
      </c>
      <c r="E121" s="23" t="s">
        <v>69</v>
      </c>
    </row>
    <row r="122" spans="1:5" s="23" customFormat="1" x14ac:dyDescent="0.3">
      <c r="A122" s="23" t="s">
        <v>308</v>
      </c>
      <c r="B122" s="24" t="s">
        <v>308</v>
      </c>
      <c r="C122" s="23" t="s">
        <v>309</v>
      </c>
      <c r="D122" t="str">
        <f>IFERROR(+VLOOKUP(Table2[[#This Row],[Nome do Agente Financeiro
(Institution Name)]],Folha2!$B$1:$E$253,4,FALSE),"")</f>
        <v/>
      </c>
      <c r="E122" s="23" t="s">
        <v>66</v>
      </c>
    </row>
    <row r="123" spans="1:5" s="23" customFormat="1" x14ac:dyDescent="0.3">
      <c r="A123" s="23" t="s">
        <v>310</v>
      </c>
      <c r="B123" s="24" t="s">
        <v>310</v>
      </c>
      <c r="C123" s="23" t="s">
        <v>311</v>
      </c>
      <c r="D123" t="str">
        <f>IFERROR(+VLOOKUP(Table2[[#This Row],[Nome do Agente Financeiro
(Institution Name)]],Folha2!$B$1:$E$253,4,FALSE),"")</f>
        <v/>
      </c>
      <c r="E123" s="23" t="s">
        <v>66</v>
      </c>
    </row>
    <row r="124" spans="1:5" s="23" customFormat="1" x14ac:dyDescent="0.3">
      <c r="A124" s="23" t="s">
        <v>312</v>
      </c>
      <c r="B124" s="24" t="s">
        <v>312</v>
      </c>
      <c r="C124" s="23" t="s">
        <v>313</v>
      </c>
      <c r="D124" t="str">
        <f>IFERROR(+VLOOKUP(Table2[[#This Row],[Nome do Agente Financeiro
(Institution Name)]],Folha2!$B$1:$E$253,4,FALSE),"")</f>
        <v/>
      </c>
      <c r="E124" s="23" t="s">
        <v>66</v>
      </c>
    </row>
    <row r="125" spans="1:5" s="23" customFormat="1" x14ac:dyDescent="0.3">
      <c r="A125" s="23" t="s">
        <v>314</v>
      </c>
      <c r="B125" s="24" t="s">
        <v>314</v>
      </c>
      <c r="C125" s="23" t="s">
        <v>315</v>
      </c>
      <c r="D125" t="str">
        <f>IFERROR(+VLOOKUP(Table2[[#This Row],[Nome do Agente Financeiro
(Institution Name)]],Folha2!$B$1:$E$253,4,FALSE),"")</f>
        <v/>
      </c>
      <c r="E125" s="23" t="s">
        <v>66</v>
      </c>
    </row>
    <row r="126" spans="1:5" s="23" customFormat="1" x14ac:dyDescent="0.3">
      <c r="A126" s="23" t="s">
        <v>316</v>
      </c>
      <c r="B126" s="24" t="s">
        <v>316</v>
      </c>
      <c r="C126" s="23" t="s">
        <v>317</v>
      </c>
      <c r="D126" t="str">
        <f>IFERROR(+VLOOKUP(Table2[[#This Row],[Nome do Agente Financeiro
(Institution Name)]],Folha2!$B$1:$E$253,4,FALSE),"")</f>
        <v/>
      </c>
      <c r="E126" s="23" t="s">
        <v>66</v>
      </c>
    </row>
    <row r="127" spans="1:5" s="23" customFormat="1" x14ac:dyDescent="0.3">
      <c r="A127" s="23" t="s">
        <v>318</v>
      </c>
      <c r="B127" s="24" t="s">
        <v>318</v>
      </c>
      <c r="C127" t="s">
        <v>319</v>
      </c>
      <c r="D127" t="str">
        <f>IFERROR(+VLOOKUP(Table2[[#This Row],[Nome do Agente Financeiro
(Institution Name)]],Folha2!$B$1:$E$253,4,FALSE),"")</f>
        <v/>
      </c>
      <c r="E127" s="23" t="s">
        <v>66</v>
      </c>
    </row>
    <row r="128" spans="1:5" s="23" customFormat="1" x14ac:dyDescent="0.3">
      <c r="A128" s="23" t="s">
        <v>320</v>
      </c>
      <c r="B128" s="24" t="s">
        <v>320</v>
      </c>
      <c r="C128" s="23" t="s">
        <v>321</v>
      </c>
      <c r="D128" t="str">
        <f>IFERROR(+VLOOKUP(Table2[[#This Row],[Nome do Agente Financeiro
(Institution Name)]],Folha2!$B$1:$E$253,4,FALSE),"")</f>
        <v/>
      </c>
      <c r="E128" s="23" t="s">
        <v>69</v>
      </c>
    </row>
    <row r="129" spans="1:6" s="23" customFormat="1" x14ac:dyDescent="0.3">
      <c r="A129" s="23" t="s">
        <v>322</v>
      </c>
      <c r="B129" s="24" t="s">
        <v>322</v>
      </c>
      <c r="C129" s="23" t="s">
        <v>323</v>
      </c>
      <c r="D129" t="str">
        <f>IFERROR(+VLOOKUP(Table2[[#This Row],[Nome do Agente Financeiro
(Institution Name)]],Folha2!$B$1:$E$253,4,FALSE),"")</f>
        <v/>
      </c>
      <c r="E129" s="23" t="s">
        <v>69</v>
      </c>
    </row>
    <row r="130" spans="1:6" s="23" customFormat="1" x14ac:dyDescent="0.3">
      <c r="A130" s="23" t="s">
        <v>324</v>
      </c>
      <c r="B130" s="24" t="s">
        <v>324</v>
      </c>
      <c r="C130" s="23" t="s">
        <v>325</v>
      </c>
      <c r="D130" t="str">
        <f>IFERROR(+VLOOKUP(Table2[[#This Row],[Nome do Agente Financeiro
(Institution Name)]],Folha2!$B$1:$E$253,4,FALSE),"")</f>
        <v/>
      </c>
      <c r="E130" s="23" t="s">
        <v>69</v>
      </c>
    </row>
    <row r="131" spans="1:6" s="23" customFormat="1" x14ac:dyDescent="0.3">
      <c r="A131" s="23" t="s">
        <v>326</v>
      </c>
      <c r="B131" s="24" t="s">
        <v>326</v>
      </c>
      <c r="C131" s="23" t="s">
        <v>327</v>
      </c>
      <c r="D131" t="str">
        <f>IFERROR(+VLOOKUP(Table2[[#This Row],[Nome do Agente Financeiro
(Institution Name)]],Folha2!$B$1:$E$253,4,FALSE),"")</f>
        <v/>
      </c>
      <c r="E131" s="23" t="s">
        <v>69</v>
      </c>
    </row>
    <row r="132" spans="1:6" s="23" customFormat="1" x14ac:dyDescent="0.3">
      <c r="A132" s="23" t="s">
        <v>328</v>
      </c>
      <c r="B132" s="24" t="s">
        <v>328</v>
      </c>
      <c r="C132" s="23" t="s">
        <v>329</v>
      </c>
      <c r="D132" t="str">
        <f>IFERROR(+VLOOKUP(Table2[[#This Row],[Nome do Agente Financeiro
(Institution Name)]],Folha2!$B$1:$E$253,4,FALSE),"")</f>
        <v/>
      </c>
      <c r="E132" s="23" t="s">
        <v>69</v>
      </c>
    </row>
    <row r="133" spans="1:6" s="23" customFormat="1" x14ac:dyDescent="0.3">
      <c r="A133" s="23" t="s">
        <v>330</v>
      </c>
      <c r="B133" s="24" t="s">
        <v>330</v>
      </c>
      <c r="C133" s="23" t="s">
        <v>331</v>
      </c>
      <c r="D133" t="str">
        <f>IFERROR(+VLOOKUP(Table2[[#This Row],[Nome do Agente Financeiro
(Institution Name)]],Folha2!$B$1:$E$253,4,FALSE),"")</f>
        <v/>
      </c>
      <c r="E133" s="23" t="s">
        <v>66</v>
      </c>
    </row>
    <row r="134" spans="1:6" s="23" customFormat="1" x14ac:dyDescent="0.3">
      <c r="A134" s="23" t="s">
        <v>332</v>
      </c>
      <c r="B134" s="24" t="s">
        <v>332</v>
      </c>
      <c r="C134" s="23" t="s">
        <v>333</v>
      </c>
      <c r="D134" t="str">
        <f>IFERROR(+VLOOKUP(Table2[[#This Row],[Nome do Agente Financeiro
(Institution Name)]],Folha2!$B$1:$E$253,4,FALSE),"")</f>
        <v/>
      </c>
      <c r="E134" s="23" t="s">
        <v>69</v>
      </c>
    </row>
    <row r="135" spans="1:6" s="31" customFormat="1" x14ac:dyDescent="0.3">
      <c r="A135" s="23" t="s">
        <v>334</v>
      </c>
      <c r="B135" s="24" t="s">
        <v>334</v>
      </c>
      <c r="C135" s="23" t="s">
        <v>335</v>
      </c>
      <c r="D135" t="str">
        <f>IFERROR(+VLOOKUP(Table2[[#This Row],[Nome do Agente Financeiro
(Institution Name)]],Folha2!$B$1:$E$253,4,FALSE),"")</f>
        <v/>
      </c>
      <c r="E135" s="23" t="s">
        <v>336</v>
      </c>
      <c r="F135" s="23"/>
    </row>
    <row r="136" spans="1:6" s="23" customFormat="1" x14ac:dyDescent="0.3">
      <c r="A136" s="23" t="s">
        <v>337</v>
      </c>
      <c r="B136" s="24" t="s">
        <v>337</v>
      </c>
      <c r="C136" s="23" t="s">
        <v>338</v>
      </c>
      <c r="D136" t="str">
        <f>IFERROR(+VLOOKUP(Table2[[#This Row],[Nome do Agente Financeiro
(Institution Name)]],Folha2!$B$1:$E$253,4,FALSE),"")</f>
        <v/>
      </c>
      <c r="E136" s="23" t="s">
        <v>66</v>
      </c>
    </row>
    <row r="137" spans="1:6" s="23" customFormat="1" x14ac:dyDescent="0.3">
      <c r="A137" s="23" t="s">
        <v>339</v>
      </c>
      <c r="B137" s="24" t="s">
        <v>339</v>
      </c>
      <c r="C137" s="23" t="s">
        <v>340</v>
      </c>
      <c r="D137" t="str">
        <f>IFERROR(+VLOOKUP(Table2[[#This Row],[Nome do Agente Financeiro
(Institution Name)]],Folha2!$B$1:$E$253,4,FALSE),"")</f>
        <v/>
      </c>
      <c r="E137" s="23" t="s">
        <v>66</v>
      </c>
    </row>
    <row r="138" spans="1:6" s="23" customFormat="1" x14ac:dyDescent="0.3">
      <c r="A138" s="23" t="s">
        <v>341</v>
      </c>
      <c r="B138" s="24" t="s">
        <v>341</v>
      </c>
      <c r="C138" s="23" t="s">
        <v>342</v>
      </c>
      <c r="D138" t="str">
        <f>IFERROR(+VLOOKUP(Table2[[#This Row],[Nome do Agente Financeiro
(Institution Name)]],Folha2!$B$1:$E$253,4,FALSE),"")</f>
        <v/>
      </c>
      <c r="E138" s="23" t="s">
        <v>343</v>
      </c>
    </row>
    <row r="139" spans="1:6" s="23" customFormat="1" x14ac:dyDescent="0.3">
      <c r="A139" s="23" t="s">
        <v>344</v>
      </c>
      <c r="B139" s="24" t="s">
        <v>344</v>
      </c>
      <c r="C139" s="23" t="s">
        <v>345</v>
      </c>
      <c r="D139" t="str">
        <f>IFERROR(+VLOOKUP(Table2[[#This Row],[Nome do Agente Financeiro
(Institution Name)]],Folha2!$B$1:$E$253,4,FALSE),"")</f>
        <v/>
      </c>
      <c r="E139" s="23" t="s">
        <v>66</v>
      </c>
    </row>
    <row r="140" spans="1:6" s="23" customFormat="1" x14ac:dyDescent="0.3">
      <c r="A140" s="23" t="s">
        <v>346</v>
      </c>
      <c r="B140" s="24" t="s">
        <v>346</v>
      </c>
      <c r="C140" s="23" t="s">
        <v>347</v>
      </c>
      <c r="D140" t="str">
        <f>IFERROR(+VLOOKUP(Table2[[#This Row],[Nome do Agente Financeiro
(Institution Name)]],Folha2!$B$1:$E$253,4,FALSE),"")</f>
        <v/>
      </c>
      <c r="E140" s="23" t="s">
        <v>66</v>
      </c>
    </row>
    <row r="141" spans="1:6" s="23" customFormat="1" x14ac:dyDescent="0.3">
      <c r="A141" s="23" t="s">
        <v>348</v>
      </c>
      <c r="B141" s="24" t="s">
        <v>348</v>
      </c>
      <c r="C141" s="23" t="s">
        <v>349</v>
      </c>
      <c r="D141" t="str">
        <f>IFERROR(+VLOOKUP(Table2[[#This Row],[Nome do Agente Financeiro
(Institution Name)]],Folha2!$B$1:$E$253,4,FALSE),"")</f>
        <v/>
      </c>
      <c r="E141" s="23" t="s">
        <v>66</v>
      </c>
    </row>
    <row r="142" spans="1:6" s="23" customFormat="1" x14ac:dyDescent="0.3">
      <c r="A142" s="23" t="s">
        <v>350</v>
      </c>
      <c r="B142" s="24" t="s">
        <v>350</v>
      </c>
      <c r="C142" s="23" t="s">
        <v>351</v>
      </c>
      <c r="D142" t="str">
        <f>IFERROR(+VLOOKUP(Table2[[#This Row],[Nome do Agente Financeiro
(Institution Name)]],Folha2!$B$1:$E$253,4,FALSE),"")</f>
        <v/>
      </c>
      <c r="E142" s="23" t="s">
        <v>66</v>
      </c>
    </row>
    <row r="143" spans="1:6" s="23" customFormat="1" x14ac:dyDescent="0.3">
      <c r="A143" s="23" t="s">
        <v>352</v>
      </c>
      <c r="B143" s="24" t="s">
        <v>352</v>
      </c>
      <c r="C143" s="23" t="s">
        <v>353</v>
      </c>
      <c r="D143" t="str">
        <f>IFERROR(+VLOOKUP(Table2[[#This Row],[Nome do Agente Financeiro
(Institution Name)]],Folha2!$B$1:$E$253,4,FALSE),"")</f>
        <v/>
      </c>
      <c r="E143" s="23" t="s">
        <v>66</v>
      </c>
    </row>
    <row r="144" spans="1:6" s="23" customFormat="1" x14ac:dyDescent="0.3">
      <c r="A144" s="23" t="s">
        <v>354</v>
      </c>
      <c r="B144" s="24" t="s">
        <v>354</v>
      </c>
      <c r="C144" s="23" t="s">
        <v>355</v>
      </c>
      <c r="D144" t="str">
        <f>IFERROR(+VLOOKUP(Table2[[#This Row],[Nome do Agente Financeiro
(Institution Name)]],Folha2!$B$1:$E$253,4,FALSE),"")</f>
        <v/>
      </c>
      <c r="E144" s="23" t="s">
        <v>66</v>
      </c>
    </row>
    <row r="145" spans="1:5" s="23" customFormat="1" x14ac:dyDescent="0.3">
      <c r="A145" s="23" t="s">
        <v>356</v>
      </c>
      <c r="B145" s="24" t="s">
        <v>356</v>
      </c>
      <c r="C145" s="23" t="s">
        <v>357</v>
      </c>
      <c r="D145" t="str">
        <f>IFERROR(+VLOOKUP(Table2[[#This Row],[Nome do Agente Financeiro
(Institution Name)]],Folha2!$B$1:$E$253,4,FALSE),"")</f>
        <v/>
      </c>
      <c r="E145" s="23" t="s">
        <v>66</v>
      </c>
    </row>
    <row r="146" spans="1:5" s="23" customFormat="1" x14ac:dyDescent="0.3">
      <c r="A146" s="23" t="s">
        <v>358</v>
      </c>
      <c r="B146" s="24" t="s">
        <v>358</v>
      </c>
      <c r="C146" s="23" t="s">
        <v>359</v>
      </c>
      <c r="D146" t="str">
        <f>IFERROR(+VLOOKUP(Table2[[#This Row],[Nome do Agente Financeiro
(Institution Name)]],Folha2!$B$1:$E$253,4,FALSE),"")</f>
        <v/>
      </c>
      <c r="E146" s="23" t="s">
        <v>336</v>
      </c>
    </row>
    <row r="147" spans="1:5" s="23" customFormat="1" x14ac:dyDescent="0.3">
      <c r="A147" s="23" t="s">
        <v>360</v>
      </c>
      <c r="B147" s="24" t="s">
        <v>360</v>
      </c>
      <c r="C147" s="23" t="s">
        <v>361</v>
      </c>
      <c r="D147" t="str">
        <f>IFERROR(+VLOOKUP(Table2[[#This Row],[Nome do Agente Financeiro
(Institution Name)]],Folha2!$B$1:$E$253,4,FALSE),"")</f>
        <v/>
      </c>
      <c r="E147" s="23" t="s">
        <v>336</v>
      </c>
    </row>
    <row r="148" spans="1:5" s="23" customFormat="1" x14ac:dyDescent="0.3">
      <c r="A148" s="23" t="s">
        <v>362</v>
      </c>
      <c r="B148" s="24" t="s">
        <v>362</v>
      </c>
      <c r="C148" s="23" t="s">
        <v>363</v>
      </c>
      <c r="D148" t="str">
        <f>IFERROR(+VLOOKUP(Table2[[#This Row],[Nome do Agente Financeiro
(Institution Name)]],Folha2!$B$1:$E$253,4,FALSE),"")</f>
        <v/>
      </c>
      <c r="E148" s="23" t="s">
        <v>336</v>
      </c>
    </row>
    <row r="149" spans="1:5" s="23" customFormat="1" x14ac:dyDescent="0.3">
      <c r="A149" s="23" t="s">
        <v>364</v>
      </c>
      <c r="B149" s="24" t="s">
        <v>364</v>
      </c>
      <c r="C149" s="23" t="s">
        <v>365</v>
      </c>
      <c r="D149" t="str">
        <f>IFERROR(+VLOOKUP(Table2[[#This Row],[Nome do Agente Financeiro
(Institution Name)]],Folha2!$B$1:$E$253,4,FALSE),"")</f>
        <v/>
      </c>
      <c r="E149" s="23" t="s">
        <v>366</v>
      </c>
    </row>
    <row r="150" spans="1:5" s="23" customFormat="1" x14ac:dyDescent="0.3">
      <c r="A150" s="23" t="s">
        <v>367</v>
      </c>
      <c r="B150" s="24" t="s">
        <v>367</v>
      </c>
      <c r="C150" s="23" t="s">
        <v>368</v>
      </c>
      <c r="D150" t="str">
        <f>IFERROR(+VLOOKUP(Table2[[#This Row],[Nome do Agente Financeiro
(Institution Name)]],Folha2!$B$1:$E$253,4,FALSE),"")</f>
        <v/>
      </c>
      <c r="E150" s="23" t="s">
        <v>366</v>
      </c>
    </row>
    <row r="151" spans="1:5" s="23" customFormat="1" x14ac:dyDescent="0.3">
      <c r="A151" s="23" t="s">
        <v>369</v>
      </c>
      <c r="B151" s="24" t="s">
        <v>369</v>
      </c>
      <c r="C151" s="23" t="s">
        <v>370</v>
      </c>
      <c r="D151" t="str">
        <f>IFERROR(+VLOOKUP(Table2[[#This Row],[Nome do Agente Financeiro
(Institution Name)]],Folha2!$B$1:$E$253,4,FALSE),"")</f>
        <v/>
      </c>
      <c r="E151" s="23" t="s">
        <v>371</v>
      </c>
    </row>
    <row r="152" spans="1:5" s="23" customFormat="1" x14ac:dyDescent="0.3">
      <c r="A152" s="23" t="s">
        <v>372</v>
      </c>
      <c r="B152" s="24" t="s">
        <v>372</v>
      </c>
      <c r="C152" s="23" t="s">
        <v>373</v>
      </c>
      <c r="D152" t="str">
        <f>IFERROR(+VLOOKUP(Table2[[#This Row],[Nome do Agente Financeiro
(Institution Name)]],Folha2!$B$1:$E$253,4,FALSE),"")</f>
        <v/>
      </c>
      <c r="E152" s="23" t="s">
        <v>374</v>
      </c>
    </row>
    <row r="153" spans="1:5" s="23" customFormat="1" x14ac:dyDescent="0.3">
      <c r="A153" s="23" t="s">
        <v>375</v>
      </c>
      <c r="B153" s="24" t="s">
        <v>375</v>
      </c>
      <c r="C153" s="23" t="s">
        <v>376</v>
      </c>
      <c r="D153" t="str">
        <f>IFERROR(+VLOOKUP(Table2[[#This Row],[Nome do Agente Financeiro
(Institution Name)]],Folha2!$B$1:$E$253,4,FALSE),"")</f>
        <v/>
      </c>
      <c r="E153" s="23" t="s">
        <v>66</v>
      </c>
    </row>
    <row r="154" spans="1:5" s="23" customFormat="1" x14ac:dyDescent="0.3">
      <c r="A154" s="23" t="s">
        <v>377</v>
      </c>
      <c r="B154" s="24" t="s">
        <v>377</v>
      </c>
      <c r="C154" s="23" t="s">
        <v>378</v>
      </c>
      <c r="D154" t="str">
        <f>IFERROR(+VLOOKUP(Table2[[#This Row],[Nome do Agente Financeiro
(Institution Name)]],Folha2!$B$1:$E$253,4,FALSE),"")</f>
        <v/>
      </c>
      <c r="E154" s="23" t="s">
        <v>66</v>
      </c>
    </row>
    <row r="155" spans="1:5" s="23" customFormat="1" x14ac:dyDescent="0.3">
      <c r="A155" s="23" t="s">
        <v>379</v>
      </c>
      <c r="B155" s="24" t="s">
        <v>379</v>
      </c>
      <c r="C155" s="23" t="s">
        <v>380</v>
      </c>
      <c r="D155" t="str">
        <f>IFERROR(+VLOOKUP(Table2[[#This Row],[Nome do Agente Financeiro
(Institution Name)]],Folha2!$B$1:$E$253,4,FALSE),"")</f>
        <v/>
      </c>
      <c r="E155" s="23" t="s">
        <v>381</v>
      </c>
    </row>
    <row r="156" spans="1:5" s="23" customFormat="1" x14ac:dyDescent="0.3">
      <c r="A156" s="23" t="s">
        <v>382</v>
      </c>
      <c r="B156" s="24" t="s">
        <v>382</v>
      </c>
      <c r="C156" s="23" t="s">
        <v>383</v>
      </c>
      <c r="D156" t="str">
        <f>IFERROR(+VLOOKUP(Table2[[#This Row],[Nome do Agente Financeiro
(Institution Name)]],Folha2!$B$1:$E$253,4,FALSE),"")</f>
        <v/>
      </c>
      <c r="E156" s="23" t="s">
        <v>366</v>
      </c>
    </row>
    <row r="157" spans="1:5" s="23" customFormat="1" x14ac:dyDescent="0.3">
      <c r="A157" s="23" t="s">
        <v>384</v>
      </c>
      <c r="B157" s="24" t="s">
        <v>384</v>
      </c>
      <c r="C157" s="23" t="s">
        <v>385</v>
      </c>
      <c r="D157" t="str">
        <f>IFERROR(+VLOOKUP(Table2[[#This Row],[Nome do Agente Financeiro
(Institution Name)]],Folha2!$B$1:$E$253,4,FALSE),"")</f>
        <v>UIFCPTP1</v>
      </c>
      <c r="E157" s="23" t="s">
        <v>366</v>
      </c>
    </row>
    <row r="158" spans="1:5" s="23" customFormat="1" x14ac:dyDescent="0.3">
      <c r="A158" s="23" t="s">
        <v>386</v>
      </c>
      <c r="B158" s="24" t="s">
        <v>386</v>
      </c>
      <c r="C158" s="23" t="s">
        <v>387</v>
      </c>
      <c r="D158" t="str">
        <f>IFERROR(+VLOOKUP(Table2[[#This Row],[Nome do Agente Financeiro
(Institution Name)]],Folha2!$B$1:$E$253,4,FALSE),"")</f>
        <v/>
      </c>
      <c r="E158" s="23" t="s">
        <v>388</v>
      </c>
    </row>
    <row r="159" spans="1:5" s="23" customFormat="1" x14ac:dyDescent="0.3">
      <c r="A159" s="23" t="s">
        <v>389</v>
      </c>
      <c r="B159" s="24" t="s">
        <v>389</v>
      </c>
      <c r="C159" s="23" t="s">
        <v>390</v>
      </c>
      <c r="D159" t="str">
        <f>IFERROR(+VLOOKUP(Table2[[#This Row],[Nome do Agente Financeiro
(Institution Name)]],Folha2!$B$1:$E$253,4,FALSE),"")</f>
        <v>FCPIPTP1</v>
      </c>
      <c r="E159" s="23" t="s">
        <v>366</v>
      </c>
    </row>
    <row r="160" spans="1:5" s="23" customFormat="1" x14ac:dyDescent="0.3">
      <c r="A160" s="23" t="s">
        <v>391</v>
      </c>
      <c r="B160" s="24" t="s">
        <v>391</v>
      </c>
      <c r="C160" s="23" t="s">
        <v>392</v>
      </c>
      <c r="D160" t="str">
        <f>IFERROR(+VLOOKUP(Table2[[#This Row],[Nome do Agente Financeiro
(Institution Name)]],Folha2!$B$1:$E$253,4,FALSE),"")</f>
        <v/>
      </c>
      <c r="E160" s="23" t="s">
        <v>393</v>
      </c>
    </row>
    <row r="161" spans="1:5" s="23" customFormat="1" x14ac:dyDescent="0.3">
      <c r="A161" s="23" t="s">
        <v>394</v>
      </c>
      <c r="B161" s="24" t="s">
        <v>394</v>
      </c>
      <c r="C161" s="23" t="s">
        <v>395</v>
      </c>
      <c r="D161" t="str">
        <f>IFERROR(+VLOOKUP(Table2[[#This Row],[Nome do Agente Financeiro
(Institution Name)]],Folha2!$B$1:$E$253,4,FALSE),"")</f>
        <v/>
      </c>
      <c r="E161" s="23" t="s">
        <v>366</v>
      </c>
    </row>
    <row r="162" spans="1:5" s="23" customFormat="1" x14ac:dyDescent="0.3">
      <c r="A162" s="23" t="s">
        <v>396</v>
      </c>
      <c r="B162" s="24" t="s">
        <v>396</v>
      </c>
      <c r="C162" s="23" t="s">
        <v>397</v>
      </c>
      <c r="D162" t="str">
        <f>IFERROR(+VLOOKUP(Table2[[#This Row],[Nome do Agente Financeiro
(Institution Name)]],Folha2!$B$1:$E$253,4,FALSE),"")</f>
        <v/>
      </c>
      <c r="E162" s="23" t="s">
        <v>366</v>
      </c>
    </row>
    <row r="163" spans="1:5" s="23" customFormat="1" x14ac:dyDescent="0.3">
      <c r="A163" s="23" t="s">
        <v>398</v>
      </c>
      <c r="B163" s="24" t="s">
        <v>398</v>
      </c>
      <c r="C163" s="23" t="s">
        <v>399</v>
      </c>
      <c r="D163" t="str">
        <f>IFERROR(+VLOOKUP(Table2[[#This Row],[Nome do Agente Financeiro
(Institution Name)]],Folha2!$B$1:$E$253,4,FALSE),"")</f>
        <v/>
      </c>
      <c r="E163" s="23" t="s">
        <v>374</v>
      </c>
    </row>
    <row r="164" spans="1:5" s="23" customFormat="1" x14ac:dyDescent="0.3">
      <c r="A164" s="23" t="s">
        <v>400</v>
      </c>
      <c r="B164" s="24" t="s">
        <v>400</v>
      </c>
      <c r="C164" s="23" t="s">
        <v>401</v>
      </c>
      <c r="D164" t="str">
        <f>IFERROR(+VLOOKUP(Table2[[#This Row],[Nome do Agente Financeiro
(Institution Name)]],Folha2!$B$1:$E$253,4,FALSE),"")</f>
        <v/>
      </c>
      <c r="E164" s="23" t="s">
        <v>374</v>
      </c>
    </row>
    <row r="165" spans="1:5" s="23" customFormat="1" x14ac:dyDescent="0.3">
      <c r="A165" s="23" t="s">
        <v>402</v>
      </c>
      <c r="B165" s="24" t="s">
        <v>402</v>
      </c>
      <c r="C165" s="23" t="s">
        <v>403</v>
      </c>
      <c r="D165" t="str">
        <f>IFERROR(+VLOOKUP(Table2[[#This Row],[Nome do Agente Financeiro
(Institution Name)]],Folha2!$B$1:$E$253,4,FALSE),"")</f>
        <v/>
      </c>
      <c r="E165" s="23" t="s">
        <v>69</v>
      </c>
    </row>
    <row r="166" spans="1:5" s="23" customFormat="1" x14ac:dyDescent="0.3">
      <c r="A166" s="23" t="s">
        <v>404</v>
      </c>
      <c r="B166" s="24" t="s">
        <v>404</v>
      </c>
      <c r="C166" s="23" t="s">
        <v>405</v>
      </c>
      <c r="D166" t="str">
        <f>IFERROR(+VLOOKUP(Table2[[#This Row],[Nome do Agente Financeiro
(Institution Name)]],Folha2!$B$1:$E$253,4,FALSE),"")</f>
        <v/>
      </c>
      <c r="E166" s="23" t="s">
        <v>66</v>
      </c>
    </row>
    <row r="167" spans="1:5" s="23" customFormat="1" x14ac:dyDescent="0.3">
      <c r="A167" s="23" t="s">
        <v>406</v>
      </c>
      <c r="B167" s="24" t="s">
        <v>406</v>
      </c>
      <c r="C167" s="23" t="s">
        <v>407</v>
      </c>
      <c r="D167" t="str">
        <f>IFERROR(+VLOOKUP(Table2[[#This Row],[Nome do Agente Financeiro
(Institution Name)]],Folha2!$B$1:$E$253,4,FALSE),"")</f>
        <v/>
      </c>
      <c r="E167" s="23" t="s">
        <v>69</v>
      </c>
    </row>
    <row r="168" spans="1:5" s="23" customFormat="1" x14ac:dyDescent="0.3">
      <c r="A168" s="23" t="s">
        <v>408</v>
      </c>
      <c r="B168" s="24" t="s">
        <v>408</v>
      </c>
      <c r="C168" s="23" t="s">
        <v>409</v>
      </c>
      <c r="D168" t="str">
        <f>IFERROR(+VLOOKUP(Table2[[#This Row],[Nome do Agente Financeiro
(Institution Name)]],Folha2!$B$1:$E$253,4,FALSE),"")</f>
        <v>CFFIPTP1</v>
      </c>
      <c r="E168" s="23" t="s">
        <v>66</v>
      </c>
    </row>
    <row r="169" spans="1:5" s="23" customFormat="1" x14ac:dyDescent="0.3">
      <c r="A169" s="23" t="s">
        <v>410</v>
      </c>
      <c r="B169" s="24" t="s">
        <v>410</v>
      </c>
      <c r="C169" s="23" t="s">
        <v>411</v>
      </c>
      <c r="D169" t="str">
        <f>IFERROR(+VLOOKUP(Table2[[#This Row],[Nome do Agente Financeiro
(Institution Name)]],Folha2!$B$1:$E$253,4,FALSE),"")</f>
        <v/>
      </c>
      <c r="E169" s="23" t="s">
        <v>381</v>
      </c>
    </row>
    <row r="170" spans="1:5" s="23" customFormat="1" x14ac:dyDescent="0.3">
      <c r="A170" s="23" t="s">
        <v>412</v>
      </c>
      <c r="B170" s="24" t="s">
        <v>412</v>
      </c>
      <c r="C170" s="23" t="s">
        <v>413</v>
      </c>
      <c r="D170" t="str">
        <f>IFERROR(+VLOOKUP(Table2[[#This Row],[Nome do Agente Financeiro
(Institution Name)]],Folha2!$B$1:$E$253,4,FALSE),"")</f>
        <v/>
      </c>
      <c r="E170" s="23" t="s">
        <v>366</v>
      </c>
    </row>
    <row r="171" spans="1:5" s="23" customFormat="1" x14ac:dyDescent="0.3">
      <c r="A171" s="23" t="s">
        <v>414</v>
      </c>
      <c r="B171" s="24" t="s">
        <v>414</v>
      </c>
      <c r="C171" s="23" t="s">
        <v>415</v>
      </c>
      <c r="D171" t="str">
        <f>IFERROR(+VLOOKUP(Table2[[#This Row],[Nome do Agente Financeiro
(Institution Name)]],Folha2!$B$1:$E$253,4,FALSE),"")</f>
        <v/>
      </c>
      <c r="E171" s="23" t="s">
        <v>366</v>
      </c>
    </row>
    <row r="172" spans="1:5" s="23" customFormat="1" x14ac:dyDescent="0.3">
      <c r="A172" s="23" t="s">
        <v>416</v>
      </c>
      <c r="B172" s="24" t="s">
        <v>416</v>
      </c>
      <c r="C172" s="23" t="s">
        <v>417</v>
      </c>
      <c r="D172" t="str">
        <f>IFERROR(+VLOOKUP(Table2[[#This Row],[Nome do Agente Financeiro
(Institution Name)]],Folha2!$B$1:$E$253,4,FALSE),"")</f>
        <v/>
      </c>
      <c r="E172" s="23" t="s">
        <v>105</v>
      </c>
    </row>
    <row r="173" spans="1:5" s="23" customFormat="1" x14ac:dyDescent="0.3">
      <c r="A173" s="23" t="s">
        <v>418</v>
      </c>
      <c r="B173" s="24" t="s">
        <v>418</v>
      </c>
      <c r="C173" s="23" t="s">
        <v>419</v>
      </c>
      <c r="D173" t="str">
        <f>IFERROR(+VLOOKUP(Table2[[#This Row],[Nome do Agente Financeiro
(Institution Name)]],Folha2!$B$1:$E$253,4,FALSE),"")</f>
        <v>CDOTPTP1</v>
      </c>
      <c r="E173" s="23" t="s">
        <v>105</v>
      </c>
    </row>
    <row r="174" spans="1:5" s="23" customFormat="1" x14ac:dyDescent="0.3">
      <c r="A174" s="23" t="s">
        <v>420</v>
      </c>
      <c r="B174" s="24" t="s">
        <v>420</v>
      </c>
      <c r="C174" s="23" t="s">
        <v>421</v>
      </c>
      <c r="D174" t="str">
        <f>IFERROR(+VLOOKUP(Table2[[#This Row],[Nome do Agente Financeiro
(Institution Name)]],Folha2!$B$1:$E$253,4,FALSE),"")</f>
        <v/>
      </c>
      <c r="E174" s="23" t="s">
        <v>105</v>
      </c>
    </row>
    <row r="175" spans="1:5" s="23" customFormat="1" x14ac:dyDescent="0.3">
      <c r="A175" s="23" t="s">
        <v>422</v>
      </c>
      <c r="B175" s="24" t="s">
        <v>422</v>
      </c>
      <c r="C175" s="23" t="s">
        <v>423</v>
      </c>
      <c r="D175" t="str">
        <f>IFERROR(+VLOOKUP(Table2[[#This Row],[Nome do Agente Financeiro
(Institution Name)]],Folha2!$B$1:$E$253,4,FALSE),"")</f>
        <v/>
      </c>
      <c r="E175" s="23" t="s">
        <v>424</v>
      </c>
    </row>
    <row r="176" spans="1:5" s="23" customFormat="1" x14ac:dyDescent="0.3">
      <c r="A176" s="23" t="s">
        <v>425</v>
      </c>
      <c r="B176" s="24" t="s">
        <v>425</v>
      </c>
      <c r="C176" s="23" t="s">
        <v>426</v>
      </c>
      <c r="D176" t="str">
        <f>IFERROR(+VLOOKUP(Table2[[#This Row],[Nome do Agente Financeiro
(Institution Name)]],Folha2!$B$1:$E$253,4,FALSE),"")</f>
        <v/>
      </c>
      <c r="E176" s="23" t="s">
        <v>427</v>
      </c>
    </row>
    <row r="177" spans="1:5" s="23" customFormat="1" x14ac:dyDescent="0.3">
      <c r="A177" s="23" t="s">
        <v>428</v>
      </c>
      <c r="B177" s="24" t="s">
        <v>428</v>
      </c>
      <c r="C177" s="23" t="s">
        <v>429</v>
      </c>
      <c r="D177" t="str">
        <f>IFERROR(+VLOOKUP(Table2[[#This Row],[Nome do Agente Financeiro
(Institution Name)]],Folha2!$B$1:$E$253,4,FALSE),"")</f>
        <v/>
      </c>
      <c r="E177" s="23" t="s">
        <v>374</v>
      </c>
    </row>
    <row r="178" spans="1:5" s="23" customFormat="1" x14ac:dyDescent="0.3">
      <c r="A178" s="23" t="s">
        <v>430</v>
      </c>
      <c r="B178" s="24" t="s">
        <v>430</v>
      </c>
      <c r="C178" s="23" t="s">
        <v>431</v>
      </c>
      <c r="D178" t="str">
        <f>IFERROR(+VLOOKUP(Table2[[#This Row],[Nome do Agente Financeiro
(Institution Name)]],Folha2!$B$1:$E$253,4,FALSE),"")</f>
        <v/>
      </c>
      <c r="E178" s="23" t="s">
        <v>374</v>
      </c>
    </row>
    <row r="179" spans="1:5" s="23" customFormat="1" x14ac:dyDescent="0.3">
      <c r="A179" s="23" t="s">
        <v>432</v>
      </c>
      <c r="B179" s="24" t="s">
        <v>432</v>
      </c>
      <c r="C179" s="23" t="s">
        <v>433</v>
      </c>
      <c r="D179" t="str">
        <f>IFERROR(+VLOOKUP(Table2[[#This Row],[Nome do Agente Financeiro
(Institution Name)]],Folha2!$B$1:$E$253,4,FALSE),"")</f>
        <v/>
      </c>
      <c r="E179" s="23" t="s">
        <v>374</v>
      </c>
    </row>
    <row r="180" spans="1:5" s="23" customFormat="1" x14ac:dyDescent="0.3">
      <c r="A180" s="23" t="s">
        <v>434</v>
      </c>
      <c r="B180" s="24" t="s">
        <v>434</v>
      </c>
      <c r="C180" s="23" t="s">
        <v>435</v>
      </c>
      <c r="D180" t="str">
        <f>IFERROR(+VLOOKUP(Table2[[#This Row],[Nome do Agente Financeiro
(Institution Name)]],Folha2!$B$1:$E$253,4,FALSE),"")</f>
        <v>PAYYPTP1</v>
      </c>
      <c r="E180" s="23" t="s">
        <v>374</v>
      </c>
    </row>
    <row r="181" spans="1:5" s="23" customFormat="1" x14ac:dyDescent="0.3">
      <c r="A181" s="23" t="s">
        <v>436</v>
      </c>
      <c r="B181" s="24" t="s">
        <v>436</v>
      </c>
      <c r="C181" s="23" t="s">
        <v>437</v>
      </c>
      <c r="D181" t="str">
        <f>IFERROR(+VLOOKUP(Table2[[#This Row],[Nome do Agente Financeiro
(Institution Name)]],Folha2!$B$1:$E$253,4,FALSE),"")</f>
        <v/>
      </c>
      <c r="E181" s="23" t="s">
        <v>374</v>
      </c>
    </row>
    <row r="182" spans="1:5" s="23" customFormat="1" x14ac:dyDescent="0.3">
      <c r="A182" s="23" t="s">
        <v>438</v>
      </c>
      <c r="B182" s="24" t="s">
        <v>438</v>
      </c>
      <c r="C182" s="23" t="s">
        <v>439</v>
      </c>
      <c r="D182" t="str">
        <f>IFERROR(+VLOOKUP(Table2[[#This Row],[Nome do Agente Financeiro
(Institution Name)]],Folha2!$B$1:$E$253,4,FALSE),"")</f>
        <v/>
      </c>
      <c r="E182" s="23" t="s">
        <v>374</v>
      </c>
    </row>
    <row r="183" spans="1:5" s="23" customFormat="1" x14ac:dyDescent="0.3">
      <c r="A183" s="23" t="s">
        <v>440</v>
      </c>
      <c r="B183" s="24" t="s">
        <v>440</v>
      </c>
      <c r="C183" s="23" t="s">
        <v>441</v>
      </c>
      <c r="D183" t="str">
        <f>IFERROR(+VLOOKUP(Table2[[#This Row],[Nome do Agente Financeiro
(Institution Name)]],Folha2!$B$1:$E$253,4,FALSE),"")</f>
        <v/>
      </c>
      <c r="E183" s="23" t="s">
        <v>374</v>
      </c>
    </row>
    <row r="184" spans="1:5" s="23" customFormat="1" x14ac:dyDescent="0.3">
      <c r="A184" s="23" t="s">
        <v>442</v>
      </c>
      <c r="B184" s="24" t="s">
        <v>442</v>
      </c>
      <c r="C184" s="23" t="s">
        <v>443</v>
      </c>
      <c r="D184" t="str">
        <f>IFERROR(+VLOOKUP(Table2[[#This Row],[Nome do Agente Financeiro
(Institution Name)]],Folha2!$B$1:$E$253,4,FALSE),"")</f>
        <v/>
      </c>
      <c r="E184" s="23" t="s">
        <v>374</v>
      </c>
    </row>
    <row r="185" spans="1:5" s="23" customFormat="1" x14ac:dyDescent="0.3">
      <c r="A185" s="23" t="s">
        <v>444</v>
      </c>
      <c r="B185" s="24" t="s">
        <v>444</v>
      </c>
      <c r="C185" s="23" t="s">
        <v>445</v>
      </c>
      <c r="D185" t="str">
        <f>IFERROR(+VLOOKUP(Table2[[#This Row],[Nome do Agente Financeiro
(Institution Name)]],Folha2!$B$1:$E$253,4,FALSE),"")</f>
        <v/>
      </c>
      <c r="E185" s="23" t="s">
        <v>374</v>
      </c>
    </row>
    <row r="186" spans="1:5" s="23" customFormat="1" x14ac:dyDescent="0.3">
      <c r="A186" s="23" t="s">
        <v>446</v>
      </c>
      <c r="B186" s="24" t="s">
        <v>446</v>
      </c>
      <c r="C186" t="s">
        <v>447</v>
      </c>
      <c r="D186" t="str">
        <f>IFERROR(+VLOOKUP(Table2[[#This Row],[Nome do Agente Financeiro
(Institution Name)]],Folha2!$B$1:$E$253,4,FALSE),"")</f>
        <v/>
      </c>
      <c r="E186" s="23" t="s">
        <v>374</v>
      </c>
    </row>
    <row r="187" spans="1:5" s="23" customFormat="1" x14ac:dyDescent="0.3">
      <c r="A187" s="25" t="s">
        <v>448</v>
      </c>
      <c r="B187" s="24" t="s">
        <v>448</v>
      </c>
      <c r="C187" s="23" t="s">
        <v>449</v>
      </c>
      <c r="D187" t="str">
        <f>IFERROR(+VLOOKUP(Table2[[#This Row],[Nome do Agente Financeiro
(Institution Name)]],Folha2!$B$1:$E$253,4,FALSE),"")</f>
        <v/>
      </c>
      <c r="E187" s="23" t="s">
        <v>450</v>
      </c>
    </row>
    <row r="188" spans="1:5" s="23" customFormat="1" x14ac:dyDescent="0.3">
      <c r="A188" s="25" t="s">
        <v>451</v>
      </c>
      <c r="B188" s="24" t="s">
        <v>451</v>
      </c>
      <c r="C188" s="23" t="s">
        <v>452</v>
      </c>
      <c r="D188" t="str">
        <f>IFERROR(+VLOOKUP(Table2[[#This Row],[Nome do Agente Financeiro
(Institution Name)]],Folha2!$B$1:$E$253,4,FALSE),"")</f>
        <v/>
      </c>
      <c r="E188" s="23" t="s">
        <v>450</v>
      </c>
    </row>
    <row r="189" spans="1:5" s="23" customFormat="1" x14ac:dyDescent="0.3">
      <c r="A189" s="25" t="s">
        <v>453</v>
      </c>
      <c r="B189" s="24" t="s">
        <v>453</v>
      </c>
      <c r="C189" s="23" t="s">
        <v>454</v>
      </c>
      <c r="D189" t="str">
        <f>IFERROR(+VLOOKUP(Table2[[#This Row],[Nome do Agente Financeiro
(Institution Name)]],Folha2!$B$1:$E$253,4,FALSE),"")</f>
        <v/>
      </c>
      <c r="E189" s="23" t="s">
        <v>450</v>
      </c>
    </row>
    <row r="190" spans="1:5" s="23" customFormat="1" x14ac:dyDescent="0.3">
      <c r="A190" s="26" t="s">
        <v>455</v>
      </c>
      <c r="B190" s="27" t="s">
        <v>455</v>
      </c>
      <c r="C190" s="26" t="s">
        <v>456</v>
      </c>
      <c r="D190" t="str">
        <f>IFERROR(+VLOOKUP(Table2[[#This Row],[Nome do Agente Financeiro
(Institution Name)]],Folha2!$B$1:$E$253,4,FALSE),"")</f>
        <v/>
      </c>
      <c r="E190" s="26" t="s">
        <v>450</v>
      </c>
    </row>
    <row r="191" spans="1:5" s="23" customFormat="1" x14ac:dyDescent="0.3">
      <c r="A191" s="26" t="s">
        <v>457</v>
      </c>
      <c r="B191" s="27" t="s">
        <v>457</v>
      </c>
      <c r="C191" s="30" t="s">
        <v>458</v>
      </c>
      <c r="D191" t="str">
        <f>IFERROR(+VLOOKUP(Table2[[#This Row],[Nome do Agente Financeiro
(Institution Name)]],Folha2!$B$1:$E$253,4,FALSE),"")</f>
        <v/>
      </c>
      <c r="E191" s="26" t="s">
        <v>450</v>
      </c>
    </row>
    <row r="192" spans="1:5" s="23" customFormat="1" x14ac:dyDescent="0.3">
      <c r="A192" s="28" t="s">
        <v>459</v>
      </c>
      <c r="B192" s="27" t="s">
        <v>459</v>
      </c>
      <c r="C192" s="26" t="s">
        <v>460</v>
      </c>
      <c r="D192" t="str">
        <f>IFERROR(+VLOOKUP(Table2[[#This Row],[Nome do Agente Financeiro
(Institution Name)]],Folha2!$B$1:$E$253,4,FALSE),"")</f>
        <v/>
      </c>
      <c r="E192" s="29" t="s">
        <v>450</v>
      </c>
    </row>
    <row r="193" spans="1:6" s="23" customFormat="1" x14ac:dyDescent="0.3">
      <c r="A193" s="28" t="s">
        <v>461</v>
      </c>
      <c r="B193" s="27" t="s">
        <v>461</v>
      </c>
      <c r="C193" s="26" t="s">
        <v>462</v>
      </c>
      <c r="D193" t="str">
        <f>IFERROR(+VLOOKUP(Table2[[#This Row],[Nome do Agente Financeiro
(Institution Name)]],Folha2!$B$1:$E$253,4,FALSE),"")</f>
        <v/>
      </c>
      <c r="E193" s="26" t="s">
        <v>450</v>
      </c>
    </row>
    <row r="194" spans="1:6" s="23" customFormat="1" x14ac:dyDescent="0.3">
      <c r="A194" s="25" t="s">
        <v>463</v>
      </c>
      <c r="B194" s="24" t="s">
        <v>463</v>
      </c>
      <c r="C194" s="23" t="s">
        <v>464</v>
      </c>
      <c r="D194" t="str">
        <f>IFERROR(+VLOOKUP(Table2[[#This Row],[Nome do Agente Financeiro
(Institution Name)]],Folha2!$B$1:$E$253,4,FALSE),"")</f>
        <v/>
      </c>
      <c r="E194" s="23" t="s">
        <v>450</v>
      </c>
    </row>
    <row r="195" spans="1:6" s="23" customFormat="1" x14ac:dyDescent="0.3">
      <c r="A195" s="23" t="s">
        <v>465</v>
      </c>
      <c r="B195" s="24" t="s">
        <v>465</v>
      </c>
      <c r="C195" t="s">
        <v>466</v>
      </c>
      <c r="D195" t="str">
        <f>IFERROR(+VLOOKUP(Table2[[#This Row],[Nome do Agente Financeiro
(Institution Name)]],Folha2!$B$1:$E$253,4,FALSE),"")</f>
        <v/>
      </c>
      <c r="E195" s="23" t="s">
        <v>450</v>
      </c>
    </row>
    <row r="196" spans="1:6" x14ac:dyDescent="0.3">
      <c r="A196" s="23"/>
      <c r="B196" s="23"/>
      <c r="C196" s="23"/>
      <c r="D196" s="23"/>
      <c r="E196" s="23"/>
      <c r="F196" s="23"/>
    </row>
    <row r="197" spans="1:6" ht="16.2" x14ac:dyDescent="0.3">
      <c r="A197" s="108" t="s">
        <v>467</v>
      </c>
      <c r="B197" s="108"/>
      <c r="C197" s="108"/>
      <c r="D197" s="108"/>
      <c r="E197" s="108"/>
      <c r="F197" s="39"/>
    </row>
    <row r="198" spans="1:6" ht="65.25" customHeight="1" x14ac:dyDescent="0.3">
      <c r="A198" s="109" t="s">
        <v>468</v>
      </c>
      <c r="B198" s="109"/>
      <c r="C198" s="109"/>
      <c r="D198" s="109"/>
      <c r="E198" s="109"/>
      <c r="F198" s="40"/>
    </row>
    <row r="199" spans="1:6" ht="17.25" customHeight="1" x14ac:dyDescent="0.3">
      <c r="A199" s="109" t="s">
        <v>469</v>
      </c>
      <c r="B199" s="109"/>
      <c r="C199" s="109"/>
      <c r="D199" s="109"/>
      <c r="E199" s="109"/>
      <c r="F199" s="40"/>
    </row>
    <row r="200" spans="1:6" x14ac:dyDescent="0.3">
      <c r="A200" s="20"/>
      <c r="B200" s="20"/>
      <c r="C200" s="20"/>
      <c r="D200" s="20"/>
      <c r="E200" s="20"/>
      <c r="F200" s="20"/>
    </row>
    <row r="201" spans="1:6" x14ac:dyDescent="0.3">
      <c r="A201" s="22" t="s">
        <v>470</v>
      </c>
      <c r="B201" s="20"/>
      <c r="C201" s="20"/>
      <c r="D201" s="20"/>
      <c r="E201" s="20"/>
      <c r="F201" s="20"/>
    </row>
    <row r="202" spans="1:6" x14ac:dyDescent="0.3">
      <c r="A202" s="20" t="s">
        <v>471</v>
      </c>
      <c r="B202" s="20"/>
      <c r="C202" s="20"/>
      <c r="D202" s="20"/>
      <c r="E202" s="20"/>
      <c r="F202" s="20"/>
    </row>
    <row r="203" spans="1:6" x14ac:dyDescent="0.3">
      <c r="A203" s="20" t="s">
        <v>472</v>
      </c>
      <c r="B203" s="20"/>
      <c r="C203" s="20"/>
      <c r="D203" s="20"/>
      <c r="E203" s="20"/>
      <c r="F203" s="20"/>
    </row>
    <row r="204" spans="1:6" x14ac:dyDescent="0.3">
      <c r="A204" s="20"/>
      <c r="B204" s="20"/>
      <c r="C204" s="20"/>
      <c r="D204" s="20"/>
      <c r="E204" s="20"/>
      <c r="F204" s="20"/>
    </row>
    <row r="205" spans="1:6" x14ac:dyDescent="0.3">
      <c r="A205" s="22" t="s">
        <v>473</v>
      </c>
      <c r="B205" s="20"/>
      <c r="C205" s="20"/>
      <c r="D205" s="20"/>
      <c r="E205" s="20"/>
      <c r="F205" s="20"/>
    </row>
    <row r="206" spans="1:6" x14ac:dyDescent="0.3">
      <c r="A206" s="21">
        <v>43255</v>
      </c>
      <c r="B206" s="20"/>
      <c r="C206" s="20"/>
      <c r="D206" s="20"/>
      <c r="E206" s="20"/>
      <c r="F206" s="20"/>
    </row>
    <row r="238" spans="1:1" x14ac:dyDescent="0.3">
      <c r="A238" s="19"/>
    </row>
    <row r="257" spans="1:1" x14ac:dyDescent="0.3">
      <c r="A257" s="19"/>
    </row>
  </sheetData>
  <mergeCells count="3">
    <mergeCell ref="A197:E197"/>
    <mergeCell ref="A198:E198"/>
    <mergeCell ref="A199:E199"/>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197E5-0F0A-46DF-B65D-573B95AD934B}">
  <dimension ref="A1:E253"/>
  <sheetViews>
    <sheetView topLeftCell="A115" workbookViewId="0">
      <selection activeCell="C40" sqref="C40:C41"/>
    </sheetView>
  </sheetViews>
  <sheetFormatPr defaultRowHeight="14.4" x14ac:dyDescent="0.3"/>
  <cols>
    <col min="1" max="1" width="4" bestFit="1" customWidth="1"/>
    <col min="2" max="2" width="95" bestFit="1" customWidth="1"/>
    <col min="3" max="3" width="20.77734375" bestFit="1" customWidth="1"/>
    <col min="4" max="4" width="43.5546875" bestFit="1" customWidth="1"/>
    <col min="5" max="5" width="14.44140625" bestFit="1" customWidth="1"/>
  </cols>
  <sheetData>
    <row r="1" spans="1:5" x14ac:dyDescent="0.3">
      <c r="A1">
        <v>1</v>
      </c>
      <c r="B1" t="s">
        <v>474</v>
      </c>
      <c r="C1" t="s">
        <v>475</v>
      </c>
      <c r="E1" t="s">
        <v>476</v>
      </c>
    </row>
    <row r="2" spans="1:5" x14ac:dyDescent="0.3">
      <c r="A2">
        <v>3</v>
      </c>
      <c r="B2" t="s">
        <v>477</v>
      </c>
      <c r="C2" t="s">
        <v>478</v>
      </c>
      <c r="E2" t="s">
        <v>479</v>
      </c>
    </row>
    <row r="3" spans="1:5" x14ac:dyDescent="0.3">
      <c r="A3">
        <v>4</v>
      </c>
      <c r="B3" t="s">
        <v>477</v>
      </c>
      <c r="C3" t="s">
        <v>478</v>
      </c>
      <c r="D3" t="s">
        <v>480</v>
      </c>
      <c r="E3" t="s">
        <v>481</v>
      </c>
    </row>
    <row r="4" spans="1:5" x14ac:dyDescent="0.3">
      <c r="A4">
        <v>5</v>
      </c>
      <c r="B4" t="s">
        <v>482</v>
      </c>
      <c r="C4" t="s">
        <v>478</v>
      </c>
      <c r="E4" t="s">
        <v>483</v>
      </c>
    </row>
    <row r="5" spans="1:5" x14ac:dyDescent="0.3">
      <c r="A5">
        <v>6</v>
      </c>
      <c r="B5" t="s">
        <v>484</v>
      </c>
      <c r="C5" t="s">
        <v>478</v>
      </c>
      <c r="E5" t="s">
        <v>485</v>
      </c>
    </row>
    <row r="6" spans="1:5" x14ac:dyDescent="0.3">
      <c r="A6">
        <v>7</v>
      </c>
      <c r="B6" t="s">
        <v>486</v>
      </c>
      <c r="C6" t="s">
        <v>487</v>
      </c>
      <c r="E6" t="s">
        <v>488</v>
      </c>
    </row>
    <row r="7" spans="1:5" x14ac:dyDescent="0.3">
      <c r="A7">
        <v>8</v>
      </c>
      <c r="B7" t="s">
        <v>489</v>
      </c>
      <c r="C7" t="s">
        <v>478</v>
      </c>
      <c r="E7" t="s">
        <v>490</v>
      </c>
    </row>
    <row r="8" spans="1:5" x14ac:dyDescent="0.3">
      <c r="A8">
        <v>9</v>
      </c>
      <c r="B8" t="s">
        <v>491</v>
      </c>
      <c r="C8" t="s">
        <v>478</v>
      </c>
      <c r="E8" t="s">
        <v>492</v>
      </c>
    </row>
    <row r="9" spans="1:5" x14ac:dyDescent="0.3">
      <c r="A9">
        <v>10</v>
      </c>
      <c r="B9" t="s">
        <v>493</v>
      </c>
      <c r="C9" t="s">
        <v>478</v>
      </c>
      <c r="E9" t="s">
        <v>494</v>
      </c>
    </row>
    <row r="10" spans="1:5" x14ac:dyDescent="0.3">
      <c r="A10">
        <v>11</v>
      </c>
      <c r="B10" t="s">
        <v>495</v>
      </c>
      <c r="C10" t="s">
        <v>496</v>
      </c>
      <c r="E10" t="s">
        <v>497</v>
      </c>
    </row>
    <row r="11" spans="1:5" x14ac:dyDescent="0.3">
      <c r="A11">
        <v>2</v>
      </c>
      <c r="B11" t="s">
        <v>498</v>
      </c>
      <c r="C11" t="s">
        <v>499</v>
      </c>
      <c r="E11" t="s">
        <v>500</v>
      </c>
    </row>
    <row r="12" spans="1:5" x14ac:dyDescent="0.3">
      <c r="A12">
        <v>12</v>
      </c>
      <c r="B12" t="s">
        <v>501</v>
      </c>
      <c r="C12" t="s">
        <v>478</v>
      </c>
      <c r="E12" t="s">
        <v>502</v>
      </c>
    </row>
    <row r="13" spans="1:5" x14ac:dyDescent="0.3">
      <c r="A13">
        <v>13</v>
      </c>
      <c r="B13" t="s">
        <v>503</v>
      </c>
      <c r="C13" t="s">
        <v>478</v>
      </c>
      <c r="E13" t="s">
        <v>504</v>
      </c>
    </row>
    <row r="14" spans="1:5" x14ac:dyDescent="0.3">
      <c r="A14">
        <v>14</v>
      </c>
      <c r="B14" t="s">
        <v>83</v>
      </c>
      <c r="C14" t="s">
        <v>478</v>
      </c>
      <c r="E14" t="s">
        <v>505</v>
      </c>
    </row>
    <row r="15" spans="1:5" x14ac:dyDescent="0.3">
      <c r="A15">
        <v>15</v>
      </c>
      <c r="B15" t="s">
        <v>506</v>
      </c>
      <c r="C15" t="s">
        <v>478</v>
      </c>
      <c r="E15" t="s">
        <v>507</v>
      </c>
    </row>
    <row r="16" spans="1:5" x14ac:dyDescent="0.3">
      <c r="A16">
        <v>16</v>
      </c>
      <c r="B16" t="s">
        <v>508</v>
      </c>
      <c r="C16" t="s">
        <v>478</v>
      </c>
      <c r="E16" t="s">
        <v>509</v>
      </c>
    </row>
    <row r="17" spans="1:5" x14ac:dyDescent="0.3">
      <c r="A17">
        <v>17</v>
      </c>
      <c r="B17" t="s">
        <v>508</v>
      </c>
      <c r="C17" t="s">
        <v>510</v>
      </c>
      <c r="D17" t="s">
        <v>511</v>
      </c>
      <c r="E17" t="s">
        <v>512</v>
      </c>
    </row>
    <row r="18" spans="1:5" x14ac:dyDescent="0.3">
      <c r="A18">
        <v>18</v>
      </c>
      <c r="B18" t="s">
        <v>513</v>
      </c>
      <c r="C18" t="s">
        <v>478</v>
      </c>
      <c r="E18" t="s">
        <v>514</v>
      </c>
    </row>
    <row r="19" spans="1:5" x14ac:dyDescent="0.3">
      <c r="A19">
        <v>19</v>
      </c>
      <c r="B19" t="s">
        <v>513</v>
      </c>
      <c r="C19" t="s">
        <v>478</v>
      </c>
      <c r="E19" t="s">
        <v>515</v>
      </c>
    </row>
    <row r="20" spans="1:5" x14ac:dyDescent="0.3">
      <c r="A20">
        <v>20</v>
      </c>
      <c r="B20" t="s">
        <v>73</v>
      </c>
      <c r="C20" t="s">
        <v>475</v>
      </c>
      <c r="D20" t="s">
        <v>516</v>
      </c>
      <c r="E20" t="s">
        <v>517</v>
      </c>
    </row>
    <row r="21" spans="1:5" x14ac:dyDescent="0.3">
      <c r="A21">
        <v>21</v>
      </c>
      <c r="B21" t="s">
        <v>518</v>
      </c>
      <c r="C21" t="s">
        <v>478</v>
      </c>
      <c r="E21" t="s">
        <v>519</v>
      </c>
    </row>
    <row r="22" spans="1:5" x14ac:dyDescent="0.3">
      <c r="A22">
        <v>22</v>
      </c>
      <c r="B22" t="s">
        <v>520</v>
      </c>
      <c r="C22" t="s">
        <v>478</v>
      </c>
      <c r="E22" t="s">
        <v>521</v>
      </c>
    </row>
    <row r="23" spans="1:5" x14ac:dyDescent="0.3">
      <c r="A23">
        <v>23</v>
      </c>
      <c r="B23" t="s">
        <v>520</v>
      </c>
      <c r="C23" t="s">
        <v>475</v>
      </c>
      <c r="E23" t="s">
        <v>522</v>
      </c>
    </row>
    <row r="24" spans="1:5" x14ac:dyDescent="0.3">
      <c r="A24">
        <v>24</v>
      </c>
      <c r="B24" t="s">
        <v>523</v>
      </c>
      <c r="C24" t="s">
        <v>524</v>
      </c>
      <c r="E24" t="s">
        <v>525</v>
      </c>
    </row>
    <row r="25" spans="1:5" x14ac:dyDescent="0.3">
      <c r="A25">
        <v>25</v>
      </c>
      <c r="B25" t="s">
        <v>523</v>
      </c>
      <c r="C25" t="s">
        <v>524</v>
      </c>
      <c r="D25" t="s">
        <v>526</v>
      </c>
      <c r="E25" t="s">
        <v>527</v>
      </c>
    </row>
    <row r="26" spans="1:5" x14ac:dyDescent="0.3">
      <c r="A26">
        <v>26</v>
      </c>
      <c r="B26" t="s">
        <v>523</v>
      </c>
      <c r="C26" t="s">
        <v>524</v>
      </c>
      <c r="D26" t="s">
        <v>528</v>
      </c>
      <c r="E26" t="s">
        <v>529</v>
      </c>
    </row>
    <row r="27" spans="1:5" x14ac:dyDescent="0.3">
      <c r="A27">
        <v>27</v>
      </c>
      <c r="B27" t="s">
        <v>523</v>
      </c>
      <c r="C27" t="s">
        <v>478</v>
      </c>
      <c r="E27" t="s">
        <v>530</v>
      </c>
    </row>
    <row r="28" spans="1:5" x14ac:dyDescent="0.3">
      <c r="A28">
        <v>28</v>
      </c>
      <c r="B28" t="s">
        <v>523</v>
      </c>
      <c r="C28" t="s">
        <v>478</v>
      </c>
      <c r="E28" t="s">
        <v>531</v>
      </c>
    </row>
    <row r="29" spans="1:5" x14ac:dyDescent="0.3">
      <c r="A29">
        <v>29</v>
      </c>
      <c r="B29" t="s">
        <v>523</v>
      </c>
      <c r="C29" t="s">
        <v>478</v>
      </c>
      <c r="D29" t="s">
        <v>532</v>
      </c>
      <c r="E29" t="s">
        <v>533</v>
      </c>
    </row>
    <row r="30" spans="1:5" x14ac:dyDescent="0.3">
      <c r="A30">
        <v>30</v>
      </c>
      <c r="B30" t="s">
        <v>523</v>
      </c>
      <c r="C30" t="s">
        <v>478</v>
      </c>
      <c r="D30" t="s">
        <v>534</v>
      </c>
      <c r="E30" t="s">
        <v>535</v>
      </c>
    </row>
    <row r="31" spans="1:5" x14ac:dyDescent="0.3">
      <c r="A31">
        <v>31</v>
      </c>
      <c r="B31" t="s">
        <v>523</v>
      </c>
      <c r="C31" t="s">
        <v>478</v>
      </c>
      <c r="D31" t="s">
        <v>536</v>
      </c>
      <c r="E31" t="s">
        <v>537</v>
      </c>
    </row>
    <row r="32" spans="1:5" x14ac:dyDescent="0.3">
      <c r="A32">
        <v>32</v>
      </c>
      <c r="B32" t="s">
        <v>523</v>
      </c>
      <c r="C32" t="s">
        <v>487</v>
      </c>
      <c r="E32" t="s">
        <v>538</v>
      </c>
    </row>
    <row r="33" spans="1:5" x14ac:dyDescent="0.3">
      <c r="A33">
        <v>33</v>
      </c>
      <c r="B33" t="s">
        <v>523</v>
      </c>
      <c r="C33" t="s">
        <v>487</v>
      </c>
      <c r="D33" t="s">
        <v>539</v>
      </c>
      <c r="E33" t="s">
        <v>92</v>
      </c>
    </row>
    <row r="34" spans="1:5" x14ac:dyDescent="0.3">
      <c r="A34">
        <v>34</v>
      </c>
      <c r="B34" t="s">
        <v>523</v>
      </c>
      <c r="C34" t="s">
        <v>487</v>
      </c>
      <c r="D34" t="s">
        <v>540</v>
      </c>
      <c r="E34" t="s">
        <v>541</v>
      </c>
    </row>
    <row r="35" spans="1:5" x14ac:dyDescent="0.3">
      <c r="A35">
        <v>35</v>
      </c>
      <c r="B35" t="s">
        <v>523</v>
      </c>
      <c r="C35" t="s">
        <v>487</v>
      </c>
      <c r="D35" t="s">
        <v>542</v>
      </c>
      <c r="E35" t="s">
        <v>543</v>
      </c>
    </row>
    <row r="36" spans="1:5" x14ac:dyDescent="0.3">
      <c r="A36">
        <v>36</v>
      </c>
      <c r="B36" t="s">
        <v>523</v>
      </c>
      <c r="C36" t="s">
        <v>487</v>
      </c>
      <c r="D36" t="s">
        <v>544</v>
      </c>
      <c r="E36" t="s">
        <v>545</v>
      </c>
    </row>
    <row r="37" spans="1:5" x14ac:dyDescent="0.3">
      <c r="A37">
        <v>37</v>
      </c>
      <c r="B37" t="s">
        <v>523</v>
      </c>
      <c r="C37" t="s">
        <v>475</v>
      </c>
      <c r="D37" t="s">
        <v>546</v>
      </c>
      <c r="E37" t="s">
        <v>547</v>
      </c>
    </row>
    <row r="38" spans="1:5" x14ac:dyDescent="0.3">
      <c r="A38">
        <v>38</v>
      </c>
      <c r="B38" t="s">
        <v>548</v>
      </c>
      <c r="C38" t="s">
        <v>549</v>
      </c>
      <c r="E38" t="s">
        <v>550</v>
      </c>
    </row>
    <row r="39" spans="1:5" x14ac:dyDescent="0.3">
      <c r="A39">
        <v>39</v>
      </c>
      <c r="B39" t="s">
        <v>551</v>
      </c>
      <c r="C39" t="s">
        <v>478</v>
      </c>
      <c r="E39" t="s">
        <v>552</v>
      </c>
    </row>
    <row r="40" spans="1:5" x14ac:dyDescent="0.3">
      <c r="A40">
        <v>40</v>
      </c>
      <c r="B40" t="s">
        <v>553</v>
      </c>
      <c r="C40" t="s">
        <v>524</v>
      </c>
      <c r="E40" t="s">
        <v>554</v>
      </c>
    </row>
    <row r="41" spans="1:5" x14ac:dyDescent="0.3">
      <c r="A41">
        <v>41</v>
      </c>
      <c r="B41" t="s">
        <v>283</v>
      </c>
      <c r="C41" t="s">
        <v>478</v>
      </c>
      <c r="E41" t="s">
        <v>555</v>
      </c>
    </row>
    <row r="42" spans="1:5" x14ac:dyDescent="0.3">
      <c r="A42">
        <v>42</v>
      </c>
      <c r="B42" t="s">
        <v>273</v>
      </c>
      <c r="C42" t="s">
        <v>478</v>
      </c>
      <c r="E42" t="s">
        <v>556</v>
      </c>
    </row>
    <row r="43" spans="1:5" x14ac:dyDescent="0.3">
      <c r="A43">
        <v>43</v>
      </c>
      <c r="B43" t="s">
        <v>557</v>
      </c>
      <c r="C43" t="s">
        <v>478</v>
      </c>
      <c r="E43" t="s">
        <v>558</v>
      </c>
    </row>
    <row r="44" spans="1:5" x14ac:dyDescent="0.3">
      <c r="A44">
        <v>44</v>
      </c>
      <c r="B44" t="s">
        <v>557</v>
      </c>
      <c r="C44" t="s">
        <v>478</v>
      </c>
      <c r="E44" t="s">
        <v>559</v>
      </c>
    </row>
    <row r="45" spans="1:5" x14ac:dyDescent="0.3">
      <c r="A45">
        <v>45</v>
      </c>
      <c r="B45" t="s">
        <v>557</v>
      </c>
      <c r="C45" t="s">
        <v>478</v>
      </c>
      <c r="D45" t="s">
        <v>560</v>
      </c>
      <c r="E45" t="s">
        <v>561</v>
      </c>
    </row>
    <row r="46" spans="1:5" x14ac:dyDescent="0.3">
      <c r="A46">
        <v>46</v>
      </c>
      <c r="B46" t="s">
        <v>557</v>
      </c>
      <c r="C46" t="s">
        <v>478</v>
      </c>
      <c r="D46" t="s">
        <v>562</v>
      </c>
      <c r="E46" t="s">
        <v>563</v>
      </c>
    </row>
    <row r="47" spans="1:5" x14ac:dyDescent="0.3">
      <c r="A47">
        <v>47</v>
      </c>
      <c r="B47" t="s">
        <v>557</v>
      </c>
      <c r="C47" t="s">
        <v>478</v>
      </c>
      <c r="D47" t="s">
        <v>564</v>
      </c>
      <c r="E47" t="s">
        <v>565</v>
      </c>
    </row>
    <row r="48" spans="1:5" x14ac:dyDescent="0.3">
      <c r="A48">
        <v>48</v>
      </c>
      <c r="B48" t="s">
        <v>557</v>
      </c>
      <c r="C48" t="s">
        <v>478</v>
      </c>
      <c r="D48" t="s">
        <v>566</v>
      </c>
      <c r="E48" t="s">
        <v>567</v>
      </c>
    </row>
    <row r="49" spans="1:5" x14ac:dyDescent="0.3">
      <c r="A49">
        <v>49</v>
      </c>
      <c r="B49" t="s">
        <v>557</v>
      </c>
      <c r="C49" t="s">
        <v>478</v>
      </c>
      <c r="D49" t="s">
        <v>568</v>
      </c>
      <c r="E49" t="s">
        <v>569</v>
      </c>
    </row>
    <row r="50" spans="1:5" x14ac:dyDescent="0.3">
      <c r="A50">
        <v>50</v>
      </c>
      <c r="B50" t="s">
        <v>557</v>
      </c>
      <c r="C50" t="s">
        <v>478</v>
      </c>
      <c r="D50" t="s">
        <v>568</v>
      </c>
      <c r="E50" t="s">
        <v>570</v>
      </c>
    </row>
    <row r="51" spans="1:5" x14ac:dyDescent="0.3">
      <c r="A51">
        <v>51</v>
      </c>
      <c r="B51" t="s">
        <v>557</v>
      </c>
      <c r="C51" t="s">
        <v>478</v>
      </c>
      <c r="D51" t="s">
        <v>571</v>
      </c>
      <c r="E51" t="s">
        <v>572</v>
      </c>
    </row>
    <row r="52" spans="1:5" x14ac:dyDescent="0.3">
      <c r="A52">
        <v>52</v>
      </c>
      <c r="B52" t="s">
        <v>557</v>
      </c>
      <c r="C52" t="s">
        <v>478</v>
      </c>
      <c r="D52" t="s">
        <v>573</v>
      </c>
      <c r="E52" t="s">
        <v>574</v>
      </c>
    </row>
    <row r="53" spans="1:5" x14ac:dyDescent="0.3">
      <c r="A53">
        <v>53</v>
      </c>
      <c r="B53" t="s">
        <v>557</v>
      </c>
      <c r="C53" t="s">
        <v>478</v>
      </c>
      <c r="D53" t="s">
        <v>575</v>
      </c>
      <c r="E53" t="s">
        <v>576</v>
      </c>
    </row>
    <row r="54" spans="1:5" x14ac:dyDescent="0.3">
      <c r="A54">
        <v>54</v>
      </c>
      <c r="B54" t="s">
        <v>557</v>
      </c>
      <c r="C54" t="s">
        <v>478</v>
      </c>
      <c r="D54" t="s">
        <v>577</v>
      </c>
      <c r="E54" t="s">
        <v>578</v>
      </c>
    </row>
    <row r="55" spans="1:5" x14ac:dyDescent="0.3">
      <c r="A55">
        <v>55</v>
      </c>
      <c r="B55" t="s">
        <v>557</v>
      </c>
      <c r="C55" t="s">
        <v>478</v>
      </c>
      <c r="D55" t="s">
        <v>579</v>
      </c>
      <c r="E55" t="s">
        <v>580</v>
      </c>
    </row>
    <row r="56" spans="1:5" x14ac:dyDescent="0.3">
      <c r="A56">
        <v>56</v>
      </c>
      <c r="B56" t="s">
        <v>557</v>
      </c>
      <c r="C56" t="s">
        <v>478</v>
      </c>
      <c r="D56" t="s">
        <v>581</v>
      </c>
      <c r="E56" t="s">
        <v>582</v>
      </c>
    </row>
    <row r="57" spans="1:5" x14ac:dyDescent="0.3">
      <c r="A57">
        <v>57</v>
      </c>
      <c r="B57" t="s">
        <v>557</v>
      </c>
      <c r="C57" t="s">
        <v>478</v>
      </c>
      <c r="D57" t="s">
        <v>583</v>
      </c>
      <c r="E57" t="s">
        <v>584</v>
      </c>
    </row>
    <row r="58" spans="1:5" x14ac:dyDescent="0.3">
      <c r="A58">
        <v>58</v>
      </c>
      <c r="B58" t="s">
        <v>557</v>
      </c>
      <c r="C58" t="s">
        <v>475</v>
      </c>
      <c r="D58" t="s">
        <v>585</v>
      </c>
      <c r="E58" t="s">
        <v>586</v>
      </c>
    </row>
    <row r="59" spans="1:5" x14ac:dyDescent="0.3">
      <c r="A59">
        <v>59</v>
      </c>
      <c r="B59" t="s">
        <v>587</v>
      </c>
      <c r="C59" t="s">
        <v>478</v>
      </c>
      <c r="E59" t="s">
        <v>588</v>
      </c>
    </row>
    <row r="60" spans="1:5" x14ac:dyDescent="0.3">
      <c r="A60">
        <v>60</v>
      </c>
      <c r="B60" t="s">
        <v>589</v>
      </c>
      <c r="C60" t="s">
        <v>478</v>
      </c>
      <c r="E60" t="s">
        <v>590</v>
      </c>
    </row>
    <row r="61" spans="1:5" x14ac:dyDescent="0.3">
      <c r="A61">
        <v>61</v>
      </c>
      <c r="B61" t="s">
        <v>301</v>
      </c>
      <c r="C61" t="s">
        <v>478</v>
      </c>
      <c r="E61" t="s">
        <v>591</v>
      </c>
    </row>
    <row r="62" spans="1:5" x14ac:dyDescent="0.3">
      <c r="A62">
        <v>62</v>
      </c>
      <c r="B62" t="s">
        <v>592</v>
      </c>
      <c r="C62" t="s">
        <v>478</v>
      </c>
      <c r="E62" t="s">
        <v>593</v>
      </c>
    </row>
    <row r="63" spans="1:5" x14ac:dyDescent="0.3">
      <c r="A63">
        <v>63</v>
      </c>
      <c r="B63" t="s">
        <v>271</v>
      </c>
      <c r="C63" t="s">
        <v>478</v>
      </c>
      <c r="E63" t="s">
        <v>594</v>
      </c>
    </row>
    <row r="64" spans="1:5" x14ac:dyDescent="0.3">
      <c r="A64">
        <v>64</v>
      </c>
      <c r="B64" t="s">
        <v>271</v>
      </c>
      <c r="C64" t="s">
        <v>478</v>
      </c>
      <c r="D64" t="s">
        <v>595</v>
      </c>
      <c r="E64" t="s">
        <v>596</v>
      </c>
    </row>
    <row r="65" spans="1:5" x14ac:dyDescent="0.3">
      <c r="A65">
        <v>65</v>
      </c>
      <c r="B65" t="s">
        <v>271</v>
      </c>
      <c r="C65" t="s">
        <v>478</v>
      </c>
      <c r="D65" t="s">
        <v>597</v>
      </c>
      <c r="E65" t="s">
        <v>598</v>
      </c>
    </row>
    <row r="66" spans="1:5" x14ac:dyDescent="0.3">
      <c r="A66">
        <v>66</v>
      </c>
      <c r="B66" t="s">
        <v>271</v>
      </c>
      <c r="C66" t="s">
        <v>478</v>
      </c>
      <c r="D66" t="s">
        <v>599</v>
      </c>
      <c r="E66" t="s">
        <v>600</v>
      </c>
    </row>
    <row r="67" spans="1:5" x14ac:dyDescent="0.3">
      <c r="A67">
        <v>67</v>
      </c>
      <c r="B67" t="s">
        <v>271</v>
      </c>
      <c r="C67" t="s">
        <v>510</v>
      </c>
      <c r="D67" t="s">
        <v>601</v>
      </c>
      <c r="E67" t="s">
        <v>602</v>
      </c>
    </row>
    <row r="68" spans="1:5" x14ac:dyDescent="0.3">
      <c r="A68">
        <v>68</v>
      </c>
      <c r="B68" t="s">
        <v>75</v>
      </c>
      <c r="C68" t="s">
        <v>478</v>
      </c>
      <c r="E68" t="s">
        <v>603</v>
      </c>
    </row>
    <row r="69" spans="1:5" x14ac:dyDescent="0.3">
      <c r="A69">
        <v>69</v>
      </c>
      <c r="B69" t="s">
        <v>604</v>
      </c>
      <c r="C69" t="s">
        <v>475</v>
      </c>
      <c r="E69" t="s">
        <v>605</v>
      </c>
    </row>
    <row r="70" spans="1:5" x14ac:dyDescent="0.3">
      <c r="A70">
        <v>70</v>
      </c>
      <c r="B70" t="s">
        <v>606</v>
      </c>
      <c r="C70" t="s">
        <v>524</v>
      </c>
      <c r="E70" t="s">
        <v>607</v>
      </c>
    </row>
    <row r="71" spans="1:5" x14ac:dyDescent="0.3">
      <c r="A71">
        <v>71</v>
      </c>
      <c r="B71" t="s">
        <v>608</v>
      </c>
      <c r="C71" t="s">
        <v>478</v>
      </c>
      <c r="E71" t="s">
        <v>609</v>
      </c>
    </row>
    <row r="72" spans="1:5" x14ac:dyDescent="0.3">
      <c r="A72">
        <v>72</v>
      </c>
      <c r="B72" t="s">
        <v>610</v>
      </c>
      <c r="C72" t="s">
        <v>478</v>
      </c>
      <c r="E72" t="s">
        <v>611</v>
      </c>
    </row>
    <row r="73" spans="1:5" x14ac:dyDescent="0.3">
      <c r="A73">
        <v>73</v>
      </c>
      <c r="B73" t="s">
        <v>612</v>
      </c>
      <c r="C73" t="s">
        <v>478</v>
      </c>
      <c r="E73" t="s">
        <v>613</v>
      </c>
    </row>
    <row r="74" spans="1:5" x14ac:dyDescent="0.3">
      <c r="A74">
        <v>74</v>
      </c>
      <c r="B74" t="s">
        <v>614</v>
      </c>
      <c r="C74" t="s">
        <v>478</v>
      </c>
      <c r="E74" t="s">
        <v>615</v>
      </c>
    </row>
    <row r="75" spans="1:5" x14ac:dyDescent="0.3">
      <c r="A75">
        <v>75</v>
      </c>
      <c r="B75" t="s">
        <v>616</v>
      </c>
      <c r="C75" t="s">
        <v>478</v>
      </c>
      <c r="E75" t="s">
        <v>617</v>
      </c>
    </row>
    <row r="76" spans="1:5" x14ac:dyDescent="0.3">
      <c r="A76">
        <v>76</v>
      </c>
      <c r="B76" t="s">
        <v>618</v>
      </c>
      <c r="C76" t="s">
        <v>478</v>
      </c>
      <c r="E76" t="s">
        <v>619</v>
      </c>
    </row>
    <row r="77" spans="1:5" x14ac:dyDescent="0.3">
      <c r="A77">
        <v>77</v>
      </c>
      <c r="B77" t="s">
        <v>87</v>
      </c>
      <c r="C77" t="s">
        <v>478</v>
      </c>
      <c r="E77" t="s">
        <v>620</v>
      </c>
    </row>
    <row r="78" spans="1:5" x14ac:dyDescent="0.3">
      <c r="A78">
        <v>78</v>
      </c>
      <c r="B78" t="s">
        <v>621</v>
      </c>
      <c r="C78" t="s">
        <v>622</v>
      </c>
      <c r="E78" t="s">
        <v>623</v>
      </c>
    </row>
    <row r="79" spans="1:5" x14ac:dyDescent="0.3">
      <c r="A79">
        <v>79</v>
      </c>
      <c r="B79" t="s">
        <v>624</v>
      </c>
      <c r="C79" t="s">
        <v>478</v>
      </c>
      <c r="E79" t="s">
        <v>625</v>
      </c>
    </row>
    <row r="80" spans="1:5" x14ac:dyDescent="0.3">
      <c r="A80">
        <v>80</v>
      </c>
      <c r="B80" t="s">
        <v>291</v>
      </c>
      <c r="C80" t="s">
        <v>478</v>
      </c>
      <c r="E80" t="s">
        <v>626</v>
      </c>
    </row>
    <row r="81" spans="1:5" x14ac:dyDescent="0.3">
      <c r="A81">
        <v>85</v>
      </c>
      <c r="B81" t="s">
        <v>627</v>
      </c>
      <c r="C81" t="s">
        <v>478</v>
      </c>
      <c r="E81" t="s">
        <v>628</v>
      </c>
    </row>
    <row r="82" spans="1:5" x14ac:dyDescent="0.3">
      <c r="A82">
        <v>86</v>
      </c>
      <c r="B82" t="s">
        <v>627</v>
      </c>
      <c r="C82" t="s">
        <v>478</v>
      </c>
      <c r="D82" t="s">
        <v>629</v>
      </c>
      <c r="E82" t="s">
        <v>630</v>
      </c>
    </row>
    <row r="83" spans="1:5" x14ac:dyDescent="0.3">
      <c r="A83">
        <v>87</v>
      </c>
      <c r="B83" t="s">
        <v>627</v>
      </c>
      <c r="C83" t="s">
        <v>510</v>
      </c>
      <c r="D83" t="s">
        <v>601</v>
      </c>
      <c r="E83" t="s">
        <v>631</v>
      </c>
    </row>
    <row r="84" spans="1:5" x14ac:dyDescent="0.3">
      <c r="A84">
        <v>81</v>
      </c>
      <c r="B84" t="s">
        <v>632</v>
      </c>
      <c r="C84" t="s">
        <v>524</v>
      </c>
      <c r="D84" t="s">
        <v>633</v>
      </c>
      <c r="E84" t="s">
        <v>634</v>
      </c>
    </row>
    <row r="85" spans="1:5" x14ac:dyDescent="0.3">
      <c r="A85">
        <v>82</v>
      </c>
      <c r="B85" t="s">
        <v>632</v>
      </c>
      <c r="C85" t="s">
        <v>524</v>
      </c>
      <c r="D85" t="s">
        <v>635</v>
      </c>
      <c r="E85" t="s">
        <v>636</v>
      </c>
    </row>
    <row r="86" spans="1:5" x14ac:dyDescent="0.3">
      <c r="A86">
        <v>83</v>
      </c>
      <c r="B86" t="s">
        <v>632</v>
      </c>
      <c r="C86" t="s">
        <v>478</v>
      </c>
      <c r="E86" t="s">
        <v>637</v>
      </c>
    </row>
    <row r="87" spans="1:5" x14ac:dyDescent="0.3">
      <c r="A87">
        <v>84</v>
      </c>
      <c r="B87" t="s">
        <v>632</v>
      </c>
      <c r="C87" t="s">
        <v>475</v>
      </c>
      <c r="D87" t="s">
        <v>638</v>
      </c>
      <c r="E87" t="s">
        <v>639</v>
      </c>
    </row>
    <row r="88" spans="1:5" x14ac:dyDescent="0.3">
      <c r="A88">
        <v>88</v>
      </c>
      <c r="B88" t="s">
        <v>640</v>
      </c>
      <c r="C88" t="s">
        <v>478</v>
      </c>
      <c r="E88" t="s">
        <v>641</v>
      </c>
    </row>
    <row r="89" spans="1:5" x14ac:dyDescent="0.3">
      <c r="A89">
        <v>89</v>
      </c>
      <c r="B89" t="s">
        <v>642</v>
      </c>
      <c r="C89" t="s">
        <v>478</v>
      </c>
      <c r="E89" t="s">
        <v>643</v>
      </c>
    </row>
    <row r="90" spans="1:5" x14ac:dyDescent="0.3">
      <c r="A90">
        <v>90</v>
      </c>
      <c r="B90" t="s">
        <v>644</v>
      </c>
      <c r="C90" t="s">
        <v>478</v>
      </c>
      <c r="E90" t="s">
        <v>645</v>
      </c>
    </row>
    <row r="91" spans="1:5" x14ac:dyDescent="0.3">
      <c r="A91">
        <v>91</v>
      </c>
      <c r="B91" t="s">
        <v>646</v>
      </c>
      <c r="C91" t="s">
        <v>478</v>
      </c>
      <c r="E91" t="s">
        <v>647</v>
      </c>
    </row>
    <row r="92" spans="1:5" x14ac:dyDescent="0.3">
      <c r="A92">
        <v>92</v>
      </c>
      <c r="B92" t="s">
        <v>648</v>
      </c>
      <c r="C92" t="s">
        <v>478</v>
      </c>
      <c r="E92" t="s">
        <v>649</v>
      </c>
    </row>
    <row r="93" spans="1:5" x14ac:dyDescent="0.3">
      <c r="A93">
        <v>93</v>
      </c>
      <c r="B93" t="s">
        <v>650</v>
      </c>
      <c r="C93" t="s">
        <v>478</v>
      </c>
      <c r="E93" t="s">
        <v>651</v>
      </c>
    </row>
    <row r="94" spans="1:5" x14ac:dyDescent="0.3">
      <c r="A94">
        <v>94</v>
      </c>
      <c r="B94" t="s">
        <v>89</v>
      </c>
      <c r="C94" t="s">
        <v>478</v>
      </c>
      <c r="E94" t="s">
        <v>652</v>
      </c>
    </row>
    <row r="95" spans="1:5" x14ac:dyDescent="0.3">
      <c r="A95">
        <v>95</v>
      </c>
      <c r="B95" t="s">
        <v>89</v>
      </c>
      <c r="C95" t="s">
        <v>478</v>
      </c>
      <c r="E95" t="s">
        <v>653</v>
      </c>
    </row>
    <row r="96" spans="1:5" x14ac:dyDescent="0.3">
      <c r="A96">
        <v>96</v>
      </c>
      <c r="B96" t="s">
        <v>89</v>
      </c>
      <c r="C96" t="s">
        <v>475</v>
      </c>
      <c r="E96" t="s">
        <v>654</v>
      </c>
    </row>
    <row r="97" spans="1:5" x14ac:dyDescent="0.3">
      <c r="A97">
        <v>97</v>
      </c>
      <c r="B97" t="s">
        <v>655</v>
      </c>
      <c r="C97" t="s">
        <v>478</v>
      </c>
      <c r="E97" t="s">
        <v>656</v>
      </c>
    </row>
    <row r="98" spans="1:5" x14ac:dyDescent="0.3">
      <c r="A98">
        <v>98</v>
      </c>
      <c r="B98" t="s">
        <v>657</v>
      </c>
      <c r="C98" t="s">
        <v>478</v>
      </c>
      <c r="E98" t="s">
        <v>658</v>
      </c>
    </row>
    <row r="99" spans="1:5" x14ac:dyDescent="0.3">
      <c r="A99">
        <v>99</v>
      </c>
      <c r="B99" t="s">
        <v>659</v>
      </c>
      <c r="C99" t="s">
        <v>478</v>
      </c>
      <c r="E99" t="s">
        <v>660</v>
      </c>
    </row>
    <row r="100" spans="1:5" x14ac:dyDescent="0.3">
      <c r="A100">
        <v>100</v>
      </c>
      <c r="B100" t="s">
        <v>661</v>
      </c>
      <c r="C100" t="s">
        <v>478</v>
      </c>
      <c r="E100" t="s">
        <v>662</v>
      </c>
    </row>
    <row r="101" spans="1:5" x14ac:dyDescent="0.3">
      <c r="A101">
        <v>101</v>
      </c>
      <c r="B101" t="s">
        <v>663</v>
      </c>
      <c r="C101" t="s">
        <v>478</v>
      </c>
      <c r="E101" t="s">
        <v>664</v>
      </c>
    </row>
    <row r="102" spans="1:5" x14ac:dyDescent="0.3">
      <c r="A102">
        <v>102</v>
      </c>
      <c r="B102" t="s">
        <v>665</v>
      </c>
      <c r="C102" t="s">
        <v>478</v>
      </c>
      <c r="E102" t="s">
        <v>666</v>
      </c>
    </row>
    <row r="103" spans="1:5" x14ac:dyDescent="0.3">
      <c r="A103">
        <v>103</v>
      </c>
      <c r="B103" t="s">
        <v>667</v>
      </c>
      <c r="C103" t="s">
        <v>478</v>
      </c>
      <c r="E103" t="s">
        <v>668</v>
      </c>
    </row>
    <row r="104" spans="1:5" x14ac:dyDescent="0.3">
      <c r="A104">
        <v>104</v>
      </c>
      <c r="B104" t="s">
        <v>669</v>
      </c>
      <c r="C104" t="s">
        <v>478</v>
      </c>
      <c r="E104" t="s">
        <v>670</v>
      </c>
    </row>
    <row r="105" spans="1:5" x14ac:dyDescent="0.3">
      <c r="A105">
        <v>105</v>
      </c>
      <c r="B105" t="s">
        <v>671</v>
      </c>
      <c r="C105" t="s">
        <v>478</v>
      </c>
      <c r="E105" t="s">
        <v>672</v>
      </c>
    </row>
    <row r="106" spans="1:5" x14ac:dyDescent="0.3">
      <c r="A106">
        <v>106</v>
      </c>
      <c r="B106" t="s">
        <v>673</v>
      </c>
      <c r="C106" t="s">
        <v>475</v>
      </c>
      <c r="E106" t="s">
        <v>674</v>
      </c>
    </row>
    <row r="107" spans="1:5" x14ac:dyDescent="0.3">
      <c r="A107">
        <v>107</v>
      </c>
      <c r="B107" t="s">
        <v>675</v>
      </c>
      <c r="C107" t="s">
        <v>475</v>
      </c>
      <c r="E107" t="s">
        <v>676</v>
      </c>
    </row>
    <row r="108" spans="1:5" x14ac:dyDescent="0.3">
      <c r="A108">
        <v>108</v>
      </c>
      <c r="B108" t="s">
        <v>677</v>
      </c>
      <c r="C108" t="s">
        <v>478</v>
      </c>
      <c r="E108" t="s">
        <v>678</v>
      </c>
    </row>
    <row r="109" spans="1:5" x14ac:dyDescent="0.3">
      <c r="A109">
        <v>109</v>
      </c>
      <c r="B109" t="s">
        <v>679</v>
      </c>
      <c r="C109" t="s">
        <v>478</v>
      </c>
      <c r="E109" t="s">
        <v>680</v>
      </c>
    </row>
    <row r="110" spans="1:5" x14ac:dyDescent="0.3">
      <c r="A110">
        <v>110</v>
      </c>
      <c r="B110" t="s">
        <v>681</v>
      </c>
      <c r="C110" t="s">
        <v>478</v>
      </c>
      <c r="E110" t="s">
        <v>682</v>
      </c>
    </row>
    <row r="111" spans="1:5" x14ac:dyDescent="0.3">
      <c r="A111">
        <v>111</v>
      </c>
      <c r="B111" t="s">
        <v>681</v>
      </c>
      <c r="C111" t="s">
        <v>510</v>
      </c>
      <c r="D111" t="s">
        <v>601</v>
      </c>
      <c r="E111" t="s">
        <v>683</v>
      </c>
    </row>
    <row r="112" spans="1:5" x14ac:dyDescent="0.3">
      <c r="A112">
        <v>112</v>
      </c>
      <c r="B112" t="s">
        <v>684</v>
      </c>
      <c r="C112" t="s">
        <v>478</v>
      </c>
      <c r="E112" t="s">
        <v>685</v>
      </c>
    </row>
    <row r="113" spans="1:5" x14ac:dyDescent="0.3">
      <c r="A113">
        <v>113</v>
      </c>
      <c r="B113" t="s">
        <v>686</v>
      </c>
      <c r="C113" t="s">
        <v>687</v>
      </c>
      <c r="E113" t="s">
        <v>688</v>
      </c>
    </row>
    <row r="114" spans="1:5" x14ac:dyDescent="0.3">
      <c r="A114">
        <v>114</v>
      </c>
      <c r="B114" t="s">
        <v>689</v>
      </c>
      <c r="C114" t="s">
        <v>690</v>
      </c>
      <c r="E114" t="s">
        <v>691</v>
      </c>
    </row>
    <row r="115" spans="1:5" x14ac:dyDescent="0.3">
      <c r="A115">
        <v>115</v>
      </c>
      <c r="B115" t="s">
        <v>135</v>
      </c>
      <c r="C115" t="s">
        <v>692</v>
      </c>
      <c r="E115" t="s">
        <v>693</v>
      </c>
    </row>
    <row r="116" spans="1:5" x14ac:dyDescent="0.3">
      <c r="A116">
        <v>116</v>
      </c>
      <c r="B116" t="s">
        <v>694</v>
      </c>
      <c r="C116" t="s">
        <v>695</v>
      </c>
      <c r="E116" t="s">
        <v>696</v>
      </c>
    </row>
    <row r="117" spans="1:5" x14ac:dyDescent="0.3">
      <c r="A117">
        <v>117</v>
      </c>
      <c r="B117" t="s">
        <v>697</v>
      </c>
      <c r="C117" t="s">
        <v>698</v>
      </c>
      <c r="E117" t="s">
        <v>699</v>
      </c>
    </row>
    <row r="118" spans="1:5" x14ac:dyDescent="0.3">
      <c r="A118">
        <v>118</v>
      </c>
      <c r="B118" t="s">
        <v>700</v>
      </c>
      <c r="C118" t="s">
        <v>701</v>
      </c>
      <c r="E118" t="s">
        <v>702</v>
      </c>
    </row>
    <row r="119" spans="1:5" x14ac:dyDescent="0.3">
      <c r="A119">
        <v>119</v>
      </c>
      <c r="B119" t="s">
        <v>703</v>
      </c>
      <c r="C119" t="s">
        <v>704</v>
      </c>
      <c r="E119" t="s">
        <v>705</v>
      </c>
    </row>
    <row r="120" spans="1:5" x14ac:dyDescent="0.3">
      <c r="A120">
        <v>120</v>
      </c>
      <c r="B120" t="s">
        <v>305</v>
      </c>
      <c r="C120" t="s">
        <v>706</v>
      </c>
      <c r="E120" t="s">
        <v>707</v>
      </c>
    </row>
    <row r="121" spans="1:5" x14ac:dyDescent="0.3">
      <c r="A121">
        <v>121</v>
      </c>
      <c r="B121" t="s">
        <v>708</v>
      </c>
      <c r="C121" t="s">
        <v>709</v>
      </c>
      <c r="E121" t="s">
        <v>710</v>
      </c>
    </row>
    <row r="122" spans="1:5" x14ac:dyDescent="0.3">
      <c r="A122">
        <v>122</v>
      </c>
      <c r="B122" t="s">
        <v>711</v>
      </c>
      <c r="C122" t="s">
        <v>712</v>
      </c>
      <c r="E122" t="s">
        <v>713</v>
      </c>
    </row>
    <row r="123" spans="1:5" x14ac:dyDescent="0.3">
      <c r="A123">
        <v>123</v>
      </c>
      <c r="B123" t="s">
        <v>714</v>
      </c>
      <c r="C123" t="s">
        <v>715</v>
      </c>
      <c r="E123" t="s">
        <v>716</v>
      </c>
    </row>
    <row r="124" spans="1:5" x14ac:dyDescent="0.3">
      <c r="A124">
        <v>124</v>
      </c>
      <c r="B124" t="s">
        <v>717</v>
      </c>
      <c r="C124" t="s">
        <v>718</v>
      </c>
      <c r="E124" t="s">
        <v>719</v>
      </c>
    </row>
    <row r="125" spans="1:5" x14ac:dyDescent="0.3">
      <c r="A125">
        <v>125</v>
      </c>
      <c r="B125" t="s">
        <v>419</v>
      </c>
      <c r="C125" t="s">
        <v>720</v>
      </c>
      <c r="E125" t="s">
        <v>721</v>
      </c>
    </row>
    <row r="126" spans="1:5" x14ac:dyDescent="0.3">
      <c r="A126">
        <v>126</v>
      </c>
      <c r="B126" t="s">
        <v>722</v>
      </c>
      <c r="C126" t="s">
        <v>723</v>
      </c>
      <c r="E126" t="s">
        <v>724</v>
      </c>
    </row>
    <row r="127" spans="1:5" x14ac:dyDescent="0.3">
      <c r="A127">
        <v>127</v>
      </c>
      <c r="B127" t="s">
        <v>725</v>
      </c>
      <c r="C127" t="s">
        <v>726</v>
      </c>
      <c r="E127" t="s">
        <v>727</v>
      </c>
    </row>
    <row r="128" spans="1:5" x14ac:dyDescent="0.3">
      <c r="A128">
        <v>128</v>
      </c>
      <c r="B128" t="s">
        <v>728</v>
      </c>
      <c r="C128" t="s">
        <v>729</v>
      </c>
      <c r="E128" t="s">
        <v>730</v>
      </c>
    </row>
    <row r="129" spans="1:5" x14ac:dyDescent="0.3">
      <c r="A129">
        <v>129</v>
      </c>
      <c r="B129" t="s">
        <v>731</v>
      </c>
      <c r="C129" t="s">
        <v>732</v>
      </c>
      <c r="E129" t="s">
        <v>733</v>
      </c>
    </row>
    <row r="130" spans="1:5" x14ac:dyDescent="0.3">
      <c r="A130">
        <v>130</v>
      </c>
      <c r="B130" t="s">
        <v>734</v>
      </c>
      <c r="C130" t="s">
        <v>735</v>
      </c>
      <c r="E130" t="s">
        <v>736</v>
      </c>
    </row>
    <row r="131" spans="1:5" x14ac:dyDescent="0.3">
      <c r="A131">
        <v>131</v>
      </c>
      <c r="B131" t="s">
        <v>737</v>
      </c>
      <c r="C131" t="s">
        <v>738</v>
      </c>
      <c r="E131" t="s">
        <v>739</v>
      </c>
    </row>
    <row r="132" spans="1:5" x14ac:dyDescent="0.3">
      <c r="A132">
        <v>132</v>
      </c>
      <c r="B132" t="s">
        <v>740</v>
      </c>
      <c r="C132" t="s">
        <v>741</v>
      </c>
      <c r="E132" t="s">
        <v>742</v>
      </c>
    </row>
    <row r="133" spans="1:5" x14ac:dyDescent="0.3">
      <c r="A133">
        <v>133</v>
      </c>
      <c r="B133" t="s">
        <v>743</v>
      </c>
      <c r="C133" t="s">
        <v>744</v>
      </c>
      <c r="E133" t="s">
        <v>745</v>
      </c>
    </row>
    <row r="134" spans="1:5" x14ac:dyDescent="0.3">
      <c r="A134">
        <v>134</v>
      </c>
      <c r="B134" t="s">
        <v>746</v>
      </c>
      <c r="C134" t="s">
        <v>747</v>
      </c>
      <c r="E134" t="s">
        <v>748</v>
      </c>
    </row>
    <row r="135" spans="1:5" x14ac:dyDescent="0.3">
      <c r="A135">
        <v>135</v>
      </c>
      <c r="B135" t="s">
        <v>749</v>
      </c>
      <c r="C135" t="s">
        <v>750</v>
      </c>
      <c r="E135" t="s">
        <v>751</v>
      </c>
    </row>
    <row r="136" spans="1:5" x14ac:dyDescent="0.3">
      <c r="A136">
        <v>136</v>
      </c>
      <c r="B136" t="s">
        <v>265</v>
      </c>
      <c r="C136" t="s">
        <v>752</v>
      </c>
      <c r="E136" t="s">
        <v>753</v>
      </c>
    </row>
    <row r="137" spans="1:5" x14ac:dyDescent="0.3">
      <c r="A137">
        <v>137</v>
      </c>
      <c r="B137" t="s">
        <v>754</v>
      </c>
      <c r="C137" t="s">
        <v>755</v>
      </c>
      <c r="E137" t="s">
        <v>756</v>
      </c>
    </row>
    <row r="138" spans="1:5" x14ac:dyDescent="0.3">
      <c r="A138">
        <v>138</v>
      </c>
      <c r="B138" t="s">
        <v>757</v>
      </c>
      <c r="C138" t="s">
        <v>478</v>
      </c>
      <c r="E138" t="s">
        <v>758</v>
      </c>
    </row>
    <row r="139" spans="1:5" x14ac:dyDescent="0.3">
      <c r="A139">
        <v>139</v>
      </c>
      <c r="B139" t="s">
        <v>279</v>
      </c>
      <c r="C139" t="s">
        <v>759</v>
      </c>
      <c r="E139" t="s">
        <v>760</v>
      </c>
    </row>
    <row r="140" spans="1:5" x14ac:dyDescent="0.3">
      <c r="A140">
        <v>140</v>
      </c>
      <c r="B140" t="s">
        <v>275</v>
      </c>
      <c r="C140" t="s">
        <v>475</v>
      </c>
      <c r="E140" t="s">
        <v>761</v>
      </c>
    </row>
    <row r="141" spans="1:5" x14ac:dyDescent="0.3">
      <c r="A141">
        <v>141</v>
      </c>
      <c r="B141" t="s">
        <v>762</v>
      </c>
      <c r="C141" t="s">
        <v>475</v>
      </c>
      <c r="E141" t="s">
        <v>763</v>
      </c>
    </row>
    <row r="142" spans="1:5" x14ac:dyDescent="0.3">
      <c r="A142">
        <v>142</v>
      </c>
      <c r="B142" t="s">
        <v>764</v>
      </c>
      <c r="C142" t="s">
        <v>524</v>
      </c>
      <c r="D142" t="s">
        <v>601</v>
      </c>
      <c r="E142" t="s">
        <v>765</v>
      </c>
    </row>
    <row r="143" spans="1:5" x14ac:dyDescent="0.3">
      <c r="A143">
        <v>143</v>
      </c>
      <c r="B143" t="s">
        <v>764</v>
      </c>
      <c r="C143" t="s">
        <v>478</v>
      </c>
      <c r="E143" t="s">
        <v>766</v>
      </c>
    </row>
    <row r="144" spans="1:5" x14ac:dyDescent="0.3">
      <c r="A144">
        <v>144</v>
      </c>
      <c r="B144" t="s">
        <v>764</v>
      </c>
      <c r="C144" t="s">
        <v>475</v>
      </c>
      <c r="E144" t="s">
        <v>767</v>
      </c>
    </row>
    <row r="145" spans="1:5" x14ac:dyDescent="0.3">
      <c r="A145">
        <v>145</v>
      </c>
      <c r="B145" t="s">
        <v>768</v>
      </c>
      <c r="C145" t="s">
        <v>478</v>
      </c>
      <c r="E145" t="s">
        <v>769</v>
      </c>
    </row>
    <row r="146" spans="1:5" x14ac:dyDescent="0.3">
      <c r="A146">
        <v>146</v>
      </c>
      <c r="B146" t="s">
        <v>770</v>
      </c>
      <c r="C146" t="s">
        <v>478</v>
      </c>
      <c r="E146" t="s">
        <v>771</v>
      </c>
    </row>
    <row r="147" spans="1:5" x14ac:dyDescent="0.3">
      <c r="A147">
        <v>147</v>
      </c>
      <c r="B147" t="s">
        <v>772</v>
      </c>
      <c r="C147" t="s">
        <v>478</v>
      </c>
      <c r="D147" t="s">
        <v>773</v>
      </c>
      <c r="E147" t="s">
        <v>774</v>
      </c>
    </row>
    <row r="148" spans="1:5" x14ac:dyDescent="0.3">
      <c r="A148">
        <v>148</v>
      </c>
      <c r="B148" t="s">
        <v>772</v>
      </c>
      <c r="C148" t="s">
        <v>478</v>
      </c>
      <c r="D148" t="s">
        <v>775</v>
      </c>
      <c r="E148" t="s">
        <v>776</v>
      </c>
    </row>
    <row r="149" spans="1:5" x14ac:dyDescent="0.3">
      <c r="A149">
        <v>149</v>
      </c>
      <c r="B149" t="s">
        <v>777</v>
      </c>
      <c r="C149" t="s">
        <v>478</v>
      </c>
      <c r="E149" t="s">
        <v>778</v>
      </c>
    </row>
    <row r="150" spans="1:5" x14ac:dyDescent="0.3">
      <c r="A150">
        <v>150</v>
      </c>
      <c r="B150" t="s">
        <v>777</v>
      </c>
      <c r="C150" t="s">
        <v>478</v>
      </c>
      <c r="D150" t="s">
        <v>779</v>
      </c>
      <c r="E150" t="s">
        <v>780</v>
      </c>
    </row>
    <row r="151" spans="1:5" x14ac:dyDescent="0.3">
      <c r="A151">
        <v>151</v>
      </c>
      <c r="B151" t="s">
        <v>777</v>
      </c>
      <c r="C151" t="s">
        <v>478</v>
      </c>
      <c r="D151" t="s">
        <v>781</v>
      </c>
      <c r="E151" t="s">
        <v>782</v>
      </c>
    </row>
    <row r="152" spans="1:5" x14ac:dyDescent="0.3">
      <c r="A152">
        <v>152</v>
      </c>
      <c r="B152" t="s">
        <v>777</v>
      </c>
      <c r="C152" t="s">
        <v>478</v>
      </c>
      <c r="D152" t="s">
        <v>783</v>
      </c>
      <c r="E152" t="s">
        <v>784</v>
      </c>
    </row>
    <row r="153" spans="1:5" x14ac:dyDescent="0.3">
      <c r="A153">
        <v>153</v>
      </c>
      <c r="B153" t="s">
        <v>777</v>
      </c>
      <c r="C153" t="s">
        <v>478</v>
      </c>
      <c r="D153" t="s">
        <v>785</v>
      </c>
      <c r="E153" t="s">
        <v>786</v>
      </c>
    </row>
    <row r="154" spans="1:5" x14ac:dyDescent="0.3">
      <c r="A154">
        <v>154</v>
      </c>
      <c r="B154" t="s">
        <v>777</v>
      </c>
      <c r="C154" t="s">
        <v>478</v>
      </c>
      <c r="D154" t="s">
        <v>787</v>
      </c>
      <c r="E154" t="s">
        <v>788</v>
      </c>
    </row>
    <row r="155" spans="1:5" x14ac:dyDescent="0.3">
      <c r="A155">
        <v>155</v>
      </c>
      <c r="B155" t="s">
        <v>777</v>
      </c>
      <c r="C155" t="s">
        <v>478</v>
      </c>
      <c r="D155" t="s">
        <v>789</v>
      </c>
      <c r="E155" t="s">
        <v>790</v>
      </c>
    </row>
    <row r="156" spans="1:5" x14ac:dyDescent="0.3">
      <c r="A156">
        <v>156</v>
      </c>
      <c r="B156" t="s">
        <v>777</v>
      </c>
      <c r="C156" t="s">
        <v>478</v>
      </c>
      <c r="D156" t="s">
        <v>791</v>
      </c>
      <c r="E156" t="s">
        <v>792</v>
      </c>
    </row>
    <row r="157" spans="1:5" x14ac:dyDescent="0.3">
      <c r="A157">
        <v>157</v>
      </c>
      <c r="B157" t="s">
        <v>777</v>
      </c>
      <c r="C157" t="s">
        <v>478</v>
      </c>
      <c r="D157" t="s">
        <v>793</v>
      </c>
      <c r="E157" t="s">
        <v>794</v>
      </c>
    </row>
    <row r="158" spans="1:5" x14ac:dyDescent="0.3">
      <c r="A158">
        <v>158</v>
      </c>
      <c r="B158" t="s">
        <v>777</v>
      </c>
      <c r="C158" t="s">
        <v>478</v>
      </c>
      <c r="D158" t="s">
        <v>795</v>
      </c>
      <c r="E158" t="s">
        <v>796</v>
      </c>
    </row>
    <row r="159" spans="1:5" x14ac:dyDescent="0.3">
      <c r="A159">
        <v>159</v>
      </c>
      <c r="B159" t="s">
        <v>777</v>
      </c>
      <c r="C159" t="s">
        <v>478</v>
      </c>
      <c r="D159" t="s">
        <v>797</v>
      </c>
      <c r="E159" t="s">
        <v>798</v>
      </c>
    </row>
    <row r="160" spans="1:5" x14ac:dyDescent="0.3">
      <c r="A160">
        <v>160</v>
      </c>
      <c r="B160" t="s">
        <v>777</v>
      </c>
      <c r="C160" t="s">
        <v>478</v>
      </c>
      <c r="D160" t="s">
        <v>799</v>
      </c>
      <c r="E160" t="s">
        <v>800</v>
      </c>
    </row>
    <row r="161" spans="1:5" x14ac:dyDescent="0.3">
      <c r="A161">
        <v>161</v>
      </c>
      <c r="B161" t="s">
        <v>777</v>
      </c>
      <c r="C161" t="s">
        <v>478</v>
      </c>
      <c r="D161" t="s">
        <v>801</v>
      </c>
      <c r="E161" t="s">
        <v>802</v>
      </c>
    </row>
    <row r="162" spans="1:5" x14ac:dyDescent="0.3">
      <c r="A162">
        <v>162</v>
      </c>
      <c r="B162" t="s">
        <v>777</v>
      </c>
      <c r="C162" t="s">
        <v>478</v>
      </c>
      <c r="D162" t="s">
        <v>803</v>
      </c>
      <c r="E162" t="s">
        <v>804</v>
      </c>
    </row>
    <row r="163" spans="1:5" x14ac:dyDescent="0.3">
      <c r="A163">
        <v>163</v>
      </c>
      <c r="B163" t="s">
        <v>777</v>
      </c>
      <c r="C163" t="s">
        <v>478</v>
      </c>
      <c r="D163" t="s">
        <v>805</v>
      </c>
      <c r="E163" t="s">
        <v>806</v>
      </c>
    </row>
    <row r="164" spans="1:5" x14ac:dyDescent="0.3">
      <c r="A164">
        <v>164</v>
      </c>
      <c r="B164" t="s">
        <v>777</v>
      </c>
      <c r="C164" t="s">
        <v>478</v>
      </c>
      <c r="D164" t="s">
        <v>807</v>
      </c>
      <c r="E164" t="s">
        <v>808</v>
      </c>
    </row>
    <row r="165" spans="1:5" x14ac:dyDescent="0.3">
      <c r="A165">
        <v>165</v>
      </c>
      <c r="B165" t="s">
        <v>777</v>
      </c>
      <c r="C165" t="s">
        <v>478</v>
      </c>
      <c r="D165" t="s">
        <v>809</v>
      </c>
      <c r="E165" t="s">
        <v>810</v>
      </c>
    </row>
    <row r="166" spans="1:5" x14ac:dyDescent="0.3">
      <c r="A166">
        <v>166</v>
      </c>
      <c r="B166" t="s">
        <v>409</v>
      </c>
      <c r="C166" t="s">
        <v>478</v>
      </c>
      <c r="E166" t="s">
        <v>811</v>
      </c>
    </row>
    <row r="167" spans="1:5" x14ac:dyDescent="0.3">
      <c r="A167">
        <v>167</v>
      </c>
      <c r="B167" t="s">
        <v>812</v>
      </c>
      <c r="C167" t="s">
        <v>478</v>
      </c>
      <c r="E167" t="s">
        <v>813</v>
      </c>
    </row>
    <row r="168" spans="1:5" x14ac:dyDescent="0.3">
      <c r="A168">
        <v>168</v>
      </c>
      <c r="B168" t="s">
        <v>814</v>
      </c>
      <c r="C168" t="s">
        <v>478</v>
      </c>
      <c r="E168" t="s">
        <v>815</v>
      </c>
    </row>
    <row r="169" spans="1:5" x14ac:dyDescent="0.3">
      <c r="A169">
        <v>169</v>
      </c>
      <c r="B169" t="s">
        <v>816</v>
      </c>
      <c r="C169" t="s">
        <v>475</v>
      </c>
      <c r="E169" t="s">
        <v>817</v>
      </c>
    </row>
    <row r="170" spans="1:5" x14ac:dyDescent="0.3">
      <c r="A170">
        <v>170</v>
      </c>
      <c r="B170" t="s">
        <v>818</v>
      </c>
      <c r="C170" t="s">
        <v>478</v>
      </c>
      <c r="E170" t="s">
        <v>819</v>
      </c>
    </row>
    <row r="171" spans="1:5" x14ac:dyDescent="0.3">
      <c r="A171">
        <v>171</v>
      </c>
      <c r="B171" t="s">
        <v>820</v>
      </c>
      <c r="C171" t="s">
        <v>524</v>
      </c>
      <c r="D171" t="s">
        <v>821</v>
      </c>
      <c r="E171" t="s">
        <v>822</v>
      </c>
    </row>
    <row r="172" spans="1:5" x14ac:dyDescent="0.3">
      <c r="A172">
        <v>172</v>
      </c>
      <c r="B172" t="s">
        <v>820</v>
      </c>
      <c r="C172" t="s">
        <v>478</v>
      </c>
      <c r="E172" t="s">
        <v>823</v>
      </c>
    </row>
    <row r="173" spans="1:5" x14ac:dyDescent="0.3">
      <c r="A173">
        <v>173</v>
      </c>
      <c r="B173" t="s">
        <v>820</v>
      </c>
      <c r="C173" t="s">
        <v>478</v>
      </c>
      <c r="D173" t="s">
        <v>824</v>
      </c>
      <c r="E173" t="s">
        <v>825</v>
      </c>
    </row>
    <row r="174" spans="1:5" x14ac:dyDescent="0.3">
      <c r="A174">
        <v>174</v>
      </c>
      <c r="B174" t="s">
        <v>826</v>
      </c>
      <c r="C174" t="s">
        <v>478</v>
      </c>
      <c r="E174" t="s">
        <v>827</v>
      </c>
    </row>
    <row r="175" spans="1:5" x14ac:dyDescent="0.3">
      <c r="A175">
        <v>175</v>
      </c>
      <c r="B175" t="s">
        <v>828</v>
      </c>
      <c r="C175" t="s">
        <v>478</v>
      </c>
      <c r="E175" t="s">
        <v>829</v>
      </c>
    </row>
    <row r="176" spans="1:5" x14ac:dyDescent="0.3">
      <c r="A176">
        <v>176</v>
      </c>
      <c r="B176" t="s">
        <v>830</v>
      </c>
      <c r="C176" t="s">
        <v>478</v>
      </c>
      <c r="E176" t="s">
        <v>831</v>
      </c>
    </row>
    <row r="177" spans="1:5" x14ac:dyDescent="0.3">
      <c r="A177">
        <v>177</v>
      </c>
      <c r="B177" t="s">
        <v>832</v>
      </c>
      <c r="C177" t="s">
        <v>478</v>
      </c>
      <c r="E177" t="s">
        <v>833</v>
      </c>
    </row>
    <row r="178" spans="1:5" x14ac:dyDescent="0.3">
      <c r="A178">
        <v>178</v>
      </c>
      <c r="B178" t="s">
        <v>834</v>
      </c>
      <c r="C178" t="s">
        <v>478</v>
      </c>
      <c r="E178" t="s">
        <v>835</v>
      </c>
    </row>
    <row r="179" spans="1:5" x14ac:dyDescent="0.3">
      <c r="A179">
        <v>179</v>
      </c>
      <c r="B179" t="s">
        <v>836</v>
      </c>
      <c r="C179" t="s">
        <v>478</v>
      </c>
      <c r="E179" t="s">
        <v>837</v>
      </c>
    </row>
    <row r="180" spans="1:5" x14ac:dyDescent="0.3">
      <c r="A180">
        <v>180</v>
      </c>
      <c r="B180" t="s">
        <v>838</v>
      </c>
      <c r="C180" t="s">
        <v>478</v>
      </c>
      <c r="E180" t="s">
        <v>839</v>
      </c>
    </row>
    <row r="181" spans="1:5" x14ac:dyDescent="0.3">
      <c r="A181">
        <v>181</v>
      </c>
      <c r="B181" t="s">
        <v>840</v>
      </c>
      <c r="C181" t="s">
        <v>478</v>
      </c>
      <c r="E181" t="s">
        <v>841</v>
      </c>
    </row>
    <row r="182" spans="1:5" x14ac:dyDescent="0.3">
      <c r="A182">
        <v>182</v>
      </c>
      <c r="B182" t="s">
        <v>842</v>
      </c>
      <c r="C182" t="s">
        <v>478</v>
      </c>
      <c r="E182" t="s">
        <v>843</v>
      </c>
    </row>
    <row r="183" spans="1:5" x14ac:dyDescent="0.3">
      <c r="A183">
        <v>183</v>
      </c>
      <c r="B183" t="s">
        <v>844</v>
      </c>
      <c r="C183" t="s">
        <v>478</v>
      </c>
      <c r="E183" t="s">
        <v>845</v>
      </c>
    </row>
    <row r="184" spans="1:5" x14ac:dyDescent="0.3">
      <c r="A184">
        <v>184</v>
      </c>
      <c r="B184" t="s">
        <v>390</v>
      </c>
      <c r="C184" t="s">
        <v>487</v>
      </c>
      <c r="E184" t="s">
        <v>846</v>
      </c>
    </row>
    <row r="185" spans="1:5" x14ac:dyDescent="0.3">
      <c r="A185">
        <v>185</v>
      </c>
      <c r="B185" t="s">
        <v>297</v>
      </c>
      <c r="C185" t="s">
        <v>478</v>
      </c>
      <c r="E185" t="s">
        <v>847</v>
      </c>
    </row>
    <row r="186" spans="1:5" x14ac:dyDescent="0.3">
      <c r="A186">
        <v>186</v>
      </c>
      <c r="B186" t="s">
        <v>848</v>
      </c>
      <c r="C186" t="s">
        <v>478</v>
      </c>
      <c r="E186" t="s">
        <v>849</v>
      </c>
    </row>
    <row r="187" spans="1:5" x14ac:dyDescent="0.3">
      <c r="A187">
        <v>187</v>
      </c>
      <c r="B187" t="s">
        <v>850</v>
      </c>
      <c r="C187" t="s">
        <v>478</v>
      </c>
      <c r="E187" t="s">
        <v>851</v>
      </c>
    </row>
    <row r="188" spans="1:5" x14ac:dyDescent="0.3">
      <c r="A188">
        <v>188</v>
      </c>
      <c r="B188" t="s">
        <v>850</v>
      </c>
      <c r="C188" t="s">
        <v>475</v>
      </c>
      <c r="E188" t="s">
        <v>852</v>
      </c>
    </row>
    <row r="189" spans="1:5" x14ac:dyDescent="0.3">
      <c r="A189">
        <v>189</v>
      </c>
      <c r="B189" t="s">
        <v>853</v>
      </c>
      <c r="C189" t="s">
        <v>478</v>
      </c>
      <c r="E189" t="s">
        <v>854</v>
      </c>
    </row>
    <row r="190" spans="1:5" x14ac:dyDescent="0.3">
      <c r="A190">
        <v>190</v>
      </c>
      <c r="B190" t="s">
        <v>855</v>
      </c>
      <c r="C190" t="s">
        <v>478</v>
      </c>
      <c r="E190" t="s">
        <v>856</v>
      </c>
    </row>
    <row r="191" spans="1:5" x14ac:dyDescent="0.3">
      <c r="A191">
        <v>191</v>
      </c>
      <c r="B191" t="s">
        <v>857</v>
      </c>
      <c r="C191" t="s">
        <v>478</v>
      </c>
      <c r="E191" t="s">
        <v>858</v>
      </c>
    </row>
    <row r="192" spans="1:5" x14ac:dyDescent="0.3">
      <c r="A192">
        <v>192</v>
      </c>
      <c r="B192" t="s">
        <v>859</v>
      </c>
      <c r="C192" t="s">
        <v>478</v>
      </c>
      <c r="E192" t="s">
        <v>860</v>
      </c>
    </row>
    <row r="193" spans="1:5" x14ac:dyDescent="0.3">
      <c r="A193">
        <v>193</v>
      </c>
      <c r="B193" t="s">
        <v>861</v>
      </c>
      <c r="C193" t="s">
        <v>475</v>
      </c>
      <c r="E193" t="s">
        <v>862</v>
      </c>
    </row>
    <row r="194" spans="1:5" x14ac:dyDescent="0.3">
      <c r="A194">
        <v>194</v>
      </c>
      <c r="B194" t="s">
        <v>863</v>
      </c>
      <c r="C194" t="s">
        <v>478</v>
      </c>
      <c r="E194" t="s">
        <v>864</v>
      </c>
    </row>
    <row r="195" spans="1:5" x14ac:dyDescent="0.3">
      <c r="A195">
        <v>195</v>
      </c>
      <c r="B195" t="s">
        <v>865</v>
      </c>
      <c r="C195" t="s">
        <v>478</v>
      </c>
      <c r="E195" t="s">
        <v>866</v>
      </c>
    </row>
    <row r="196" spans="1:5" x14ac:dyDescent="0.3">
      <c r="A196">
        <v>196</v>
      </c>
      <c r="B196" t="s">
        <v>867</v>
      </c>
      <c r="C196" t="s">
        <v>868</v>
      </c>
      <c r="E196" t="s">
        <v>869</v>
      </c>
    </row>
    <row r="197" spans="1:5" x14ac:dyDescent="0.3">
      <c r="A197">
        <v>197</v>
      </c>
      <c r="B197" t="s">
        <v>870</v>
      </c>
      <c r="C197" t="s">
        <v>475</v>
      </c>
      <c r="E197" t="s">
        <v>871</v>
      </c>
    </row>
    <row r="198" spans="1:5" x14ac:dyDescent="0.3">
      <c r="A198">
        <v>198</v>
      </c>
      <c r="B198" t="s">
        <v>872</v>
      </c>
      <c r="C198" t="s">
        <v>478</v>
      </c>
      <c r="E198" t="s">
        <v>873</v>
      </c>
    </row>
    <row r="199" spans="1:5" x14ac:dyDescent="0.3">
      <c r="A199">
        <v>199</v>
      </c>
      <c r="B199" t="s">
        <v>874</v>
      </c>
      <c r="C199" t="s">
        <v>478</v>
      </c>
      <c r="E199" t="s">
        <v>875</v>
      </c>
    </row>
    <row r="200" spans="1:5" x14ac:dyDescent="0.3">
      <c r="A200">
        <v>200</v>
      </c>
      <c r="B200" t="s">
        <v>876</v>
      </c>
      <c r="C200" t="s">
        <v>475</v>
      </c>
      <c r="E200" t="s">
        <v>877</v>
      </c>
    </row>
    <row r="201" spans="1:5" x14ac:dyDescent="0.3">
      <c r="A201">
        <v>201</v>
      </c>
      <c r="B201" t="s">
        <v>876</v>
      </c>
      <c r="C201" t="s">
        <v>475</v>
      </c>
      <c r="E201" t="s">
        <v>878</v>
      </c>
    </row>
    <row r="202" spans="1:5" x14ac:dyDescent="0.3">
      <c r="A202">
        <v>202</v>
      </c>
      <c r="B202" t="s">
        <v>876</v>
      </c>
      <c r="C202" t="s">
        <v>475</v>
      </c>
      <c r="E202" t="s">
        <v>879</v>
      </c>
    </row>
    <row r="203" spans="1:5" x14ac:dyDescent="0.3">
      <c r="A203">
        <v>203</v>
      </c>
      <c r="B203" t="s">
        <v>876</v>
      </c>
      <c r="C203" t="s">
        <v>475</v>
      </c>
      <c r="D203" t="s">
        <v>880</v>
      </c>
      <c r="E203" t="s">
        <v>881</v>
      </c>
    </row>
    <row r="204" spans="1:5" x14ac:dyDescent="0.3">
      <c r="A204">
        <v>204</v>
      </c>
      <c r="B204" t="s">
        <v>882</v>
      </c>
      <c r="C204" t="s">
        <v>478</v>
      </c>
      <c r="E204" t="s">
        <v>883</v>
      </c>
    </row>
    <row r="205" spans="1:5" x14ac:dyDescent="0.3">
      <c r="A205">
        <v>205</v>
      </c>
      <c r="B205" t="s">
        <v>884</v>
      </c>
      <c r="C205" t="s">
        <v>478</v>
      </c>
      <c r="E205" t="s">
        <v>885</v>
      </c>
    </row>
    <row r="206" spans="1:5" x14ac:dyDescent="0.3">
      <c r="A206">
        <v>206</v>
      </c>
      <c r="B206" t="s">
        <v>886</v>
      </c>
      <c r="C206" t="s">
        <v>478</v>
      </c>
      <c r="E206" t="s">
        <v>887</v>
      </c>
    </row>
    <row r="207" spans="1:5" x14ac:dyDescent="0.3">
      <c r="A207">
        <v>207</v>
      </c>
      <c r="B207" t="s">
        <v>888</v>
      </c>
      <c r="C207" t="s">
        <v>478</v>
      </c>
      <c r="E207" t="s">
        <v>889</v>
      </c>
    </row>
    <row r="208" spans="1:5" x14ac:dyDescent="0.3">
      <c r="A208">
        <v>208</v>
      </c>
      <c r="B208" t="s">
        <v>890</v>
      </c>
      <c r="C208" t="s">
        <v>478</v>
      </c>
      <c r="E208" t="s">
        <v>891</v>
      </c>
    </row>
    <row r="209" spans="1:5" x14ac:dyDescent="0.3">
      <c r="A209">
        <v>209</v>
      </c>
      <c r="B209" t="s">
        <v>892</v>
      </c>
      <c r="C209" t="s">
        <v>478</v>
      </c>
      <c r="E209" t="s">
        <v>893</v>
      </c>
    </row>
    <row r="210" spans="1:5" x14ac:dyDescent="0.3">
      <c r="A210">
        <v>210</v>
      </c>
      <c r="B210" t="s">
        <v>894</v>
      </c>
      <c r="C210" t="s">
        <v>895</v>
      </c>
      <c r="E210" t="s">
        <v>896</v>
      </c>
    </row>
    <row r="211" spans="1:5" x14ac:dyDescent="0.3">
      <c r="A211">
        <v>211</v>
      </c>
      <c r="B211" t="s">
        <v>897</v>
      </c>
      <c r="C211" t="s">
        <v>478</v>
      </c>
      <c r="E211" t="s">
        <v>898</v>
      </c>
    </row>
    <row r="212" spans="1:5" x14ac:dyDescent="0.3">
      <c r="A212">
        <v>212</v>
      </c>
      <c r="B212" t="s">
        <v>899</v>
      </c>
      <c r="C212" t="s">
        <v>478</v>
      </c>
      <c r="E212" t="s">
        <v>900</v>
      </c>
    </row>
    <row r="213" spans="1:5" x14ac:dyDescent="0.3">
      <c r="A213">
        <v>213</v>
      </c>
      <c r="B213" t="s">
        <v>901</v>
      </c>
      <c r="C213" t="s">
        <v>478</v>
      </c>
      <c r="E213" t="s">
        <v>902</v>
      </c>
    </row>
    <row r="214" spans="1:5" x14ac:dyDescent="0.3">
      <c r="A214">
        <v>214</v>
      </c>
      <c r="B214" t="s">
        <v>903</v>
      </c>
      <c r="C214" t="s">
        <v>478</v>
      </c>
      <c r="E214" t="s">
        <v>904</v>
      </c>
    </row>
    <row r="215" spans="1:5" x14ac:dyDescent="0.3">
      <c r="A215">
        <v>215</v>
      </c>
      <c r="B215" t="s">
        <v>905</v>
      </c>
      <c r="C215" t="s">
        <v>478</v>
      </c>
      <c r="E215" t="s">
        <v>906</v>
      </c>
    </row>
    <row r="216" spans="1:5" x14ac:dyDescent="0.3">
      <c r="A216">
        <v>216</v>
      </c>
      <c r="B216" t="s">
        <v>907</v>
      </c>
      <c r="C216" t="s">
        <v>478</v>
      </c>
      <c r="E216" t="s">
        <v>908</v>
      </c>
    </row>
    <row r="217" spans="1:5" x14ac:dyDescent="0.3">
      <c r="A217">
        <v>217</v>
      </c>
      <c r="B217" t="s">
        <v>909</v>
      </c>
      <c r="C217" t="s">
        <v>478</v>
      </c>
      <c r="E217" t="s">
        <v>910</v>
      </c>
    </row>
    <row r="218" spans="1:5" x14ac:dyDescent="0.3">
      <c r="A218">
        <v>218</v>
      </c>
      <c r="B218" t="s">
        <v>911</v>
      </c>
      <c r="C218" t="s">
        <v>478</v>
      </c>
      <c r="E218" t="s">
        <v>912</v>
      </c>
    </row>
    <row r="219" spans="1:5" x14ac:dyDescent="0.3">
      <c r="A219">
        <v>219</v>
      </c>
      <c r="B219" t="s">
        <v>913</v>
      </c>
      <c r="C219" t="s">
        <v>478</v>
      </c>
      <c r="E219" t="s">
        <v>914</v>
      </c>
    </row>
    <row r="220" spans="1:5" x14ac:dyDescent="0.3">
      <c r="A220">
        <v>220</v>
      </c>
      <c r="B220" t="s">
        <v>915</v>
      </c>
      <c r="C220" t="s">
        <v>549</v>
      </c>
      <c r="D220" t="s">
        <v>916</v>
      </c>
      <c r="E220" t="s">
        <v>917</v>
      </c>
    </row>
    <row r="221" spans="1:5" x14ac:dyDescent="0.3">
      <c r="A221">
        <v>221</v>
      </c>
      <c r="B221" t="s">
        <v>915</v>
      </c>
      <c r="C221" t="s">
        <v>478</v>
      </c>
      <c r="E221" t="s">
        <v>918</v>
      </c>
    </row>
    <row r="222" spans="1:5" x14ac:dyDescent="0.3">
      <c r="A222">
        <v>222</v>
      </c>
      <c r="B222" t="s">
        <v>919</v>
      </c>
      <c r="C222" t="s">
        <v>478</v>
      </c>
      <c r="E222" t="s">
        <v>920</v>
      </c>
    </row>
    <row r="223" spans="1:5" x14ac:dyDescent="0.3">
      <c r="A223">
        <v>223</v>
      </c>
      <c r="B223" t="s">
        <v>921</v>
      </c>
      <c r="C223" t="s">
        <v>478</v>
      </c>
      <c r="E223" t="s">
        <v>922</v>
      </c>
    </row>
    <row r="224" spans="1:5" x14ac:dyDescent="0.3">
      <c r="A224">
        <v>224</v>
      </c>
      <c r="B224" t="s">
        <v>923</v>
      </c>
      <c r="C224" t="s">
        <v>752</v>
      </c>
      <c r="E224" t="s">
        <v>924</v>
      </c>
    </row>
    <row r="225" spans="1:5" x14ac:dyDescent="0.3">
      <c r="A225">
        <v>225</v>
      </c>
      <c r="B225" t="s">
        <v>925</v>
      </c>
      <c r="C225" t="s">
        <v>524</v>
      </c>
      <c r="D225" t="s">
        <v>926</v>
      </c>
      <c r="E225" t="s">
        <v>927</v>
      </c>
    </row>
    <row r="226" spans="1:5" x14ac:dyDescent="0.3">
      <c r="A226">
        <v>226</v>
      </c>
      <c r="B226" t="s">
        <v>925</v>
      </c>
      <c r="C226" t="s">
        <v>478</v>
      </c>
      <c r="E226" t="s">
        <v>928</v>
      </c>
    </row>
    <row r="227" spans="1:5" x14ac:dyDescent="0.3">
      <c r="A227">
        <v>227</v>
      </c>
      <c r="B227" t="s">
        <v>925</v>
      </c>
      <c r="C227" t="s">
        <v>475</v>
      </c>
      <c r="E227" t="s">
        <v>929</v>
      </c>
    </row>
    <row r="228" spans="1:5" x14ac:dyDescent="0.3">
      <c r="A228">
        <v>228</v>
      </c>
      <c r="B228" t="s">
        <v>930</v>
      </c>
      <c r="C228" t="s">
        <v>475</v>
      </c>
      <c r="E228" t="s">
        <v>931</v>
      </c>
    </row>
    <row r="229" spans="1:5" x14ac:dyDescent="0.3">
      <c r="A229">
        <v>229</v>
      </c>
      <c r="B229" t="s">
        <v>932</v>
      </c>
      <c r="C229" t="s">
        <v>478</v>
      </c>
      <c r="E229" t="s">
        <v>933</v>
      </c>
    </row>
    <row r="230" spans="1:5" x14ac:dyDescent="0.3">
      <c r="A230">
        <v>230</v>
      </c>
      <c r="B230" t="s">
        <v>932</v>
      </c>
      <c r="C230" t="s">
        <v>478</v>
      </c>
      <c r="E230" t="s">
        <v>934</v>
      </c>
    </row>
    <row r="231" spans="1:5" x14ac:dyDescent="0.3">
      <c r="A231">
        <v>231</v>
      </c>
      <c r="B231" t="s">
        <v>932</v>
      </c>
      <c r="C231" t="s">
        <v>478</v>
      </c>
      <c r="D231" t="s">
        <v>935</v>
      </c>
      <c r="E231" t="s">
        <v>936</v>
      </c>
    </row>
    <row r="232" spans="1:5" x14ac:dyDescent="0.3">
      <c r="A232">
        <v>232</v>
      </c>
      <c r="B232" t="s">
        <v>937</v>
      </c>
      <c r="C232" t="s">
        <v>478</v>
      </c>
      <c r="E232" t="s">
        <v>938</v>
      </c>
    </row>
    <row r="233" spans="1:5" x14ac:dyDescent="0.3">
      <c r="A233">
        <v>233</v>
      </c>
      <c r="B233" t="s">
        <v>939</v>
      </c>
      <c r="C233" t="s">
        <v>478</v>
      </c>
      <c r="E233" t="s">
        <v>940</v>
      </c>
    </row>
    <row r="234" spans="1:5" x14ac:dyDescent="0.3">
      <c r="A234">
        <v>234</v>
      </c>
      <c r="B234" t="s">
        <v>941</v>
      </c>
      <c r="C234" t="s">
        <v>942</v>
      </c>
      <c r="E234" t="s">
        <v>943</v>
      </c>
    </row>
    <row r="235" spans="1:5" x14ac:dyDescent="0.3">
      <c r="A235">
        <v>235</v>
      </c>
      <c r="B235" t="s">
        <v>944</v>
      </c>
      <c r="C235" t="s">
        <v>478</v>
      </c>
      <c r="E235" t="s">
        <v>945</v>
      </c>
    </row>
    <row r="236" spans="1:5" x14ac:dyDescent="0.3">
      <c r="A236">
        <v>236</v>
      </c>
      <c r="B236" t="s">
        <v>946</v>
      </c>
      <c r="C236" t="s">
        <v>947</v>
      </c>
      <c r="E236" t="s">
        <v>948</v>
      </c>
    </row>
    <row r="237" spans="1:5" x14ac:dyDescent="0.3">
      <c r="A237">
        <v>237</v>
      </c>
      <c r="B237" t="s">
        <v>949</v>
      </c>
      <c r="C237" t="s">
        <v>950</v>
      </c>
      <c r="E237" t="s">
        <v>951</v>
      </c>
    </row>
    <row r="238" spans="1:5" x14ac:dyDescent="0.3">
      <c r="A238">
        <v>238</v>
      </c>
      <c r="B238" t="s">
        <v>435</v>
      </c>
      <c r="C238" t="s">
        <v>478</v>
      </c>
      <c r="E238" t="s">
        <v>952</v>
      </c>
    </row>
    <row r="239" spans="1:5" x14ac:dyDescent="0.3">
      <c r="A239">
        <v>239</v>
      </c>
      <c r="B239" t="s">
        <v>953</v>
      </c>
      <c r="C239" t="s">
        <v>478</v>
      </c>
      <c r="E239" t="s">
        <v>954</v>
      </c>
    </row>
    <row r="240" spans="1:5" x14ac:dyDescent="0.3">
      <c r="A240">
        <v>240</v>
      </c>
      <c r="B240" t="s">
        <v>955</v>
      </c>
      <c r="C240" t="s">
        <v>478</v>
      </c>
      <c r="E240" t="s">
        <v>956</v>
      </c>
    </row>
    <row r="241" spans="1:5" x14ac:dyDescent="0.3">
      <c r="A241">
        <v>241</v>
      </c>
      <c r="B241" t="s">
        <v>955</v>
      </c>
      <c r="C241" t="s">
        <v>478</v>
      </c>
      <c r="D241" t="s">
        <v>957</v>
      </c>
      <c r="E241" t="s">
        <v>958</v>
      </c>
    </row>
    <row r="242" spans="1:5" x14ac:dyDescent="0.3">
      <c r="A242">
        <v>242</v>
      </c>
      <c r="B242" t="s">
        <v>959</v>
      </c>
      <c r="C242" t="s">
        <v>478</v>
      </c>
      <c r="E242" t="s">
        <v>960</v>
      </c>
    </row>
    <row r="243" spans="1:5" x14ac:dyDescent="0.3">
      <c r="A243">
        <v>243</v>
      </c>
      <c r="B243" t="s">
        <v>961</v>
      </c>
      <c r="C243" t="s">
        <v>478</v>
      </c>
      <c r="E243" t="s">
        <v>962</v>
      </c>
    </row>
    <row r="244" spans="1:5" x14ac:dyDescent="0.3">
      <c r="A244">
        <v>244</v>
      </c>
      <c r="B244" t="s">
        <v>963</v>
      </c>
      <c r="C244" t="s">
        <v>478</v>
      </c>
      <c r="E244" t="s">
        <v>964</v>
      </c>
    </row>
    <row r="245" spans="1:5" x14ac:dyDescent="0.3">
      <c r="A245">
        <v>245</v>
      </c>
      <c r="B245" t="s">
        <v>965</v>
      </c>
      <c r="C245" t="s">
        <v>478</v>
      </c>
      <c r="E245" t="s">
        <v>966</v>
      </c>
    </row>
    <row r="246" spans="1:5" x14ac:dyDescent="0.3">
      <c r="A246">
        <v>246</v>
      </c>
      <c r="B246" t="s">
        <v>967</v>
      </c>
      <c r="C246" t="s">
        <v>968</v>
      </c>
      <c r="E246" t="s">
        <v>969</v>
      </c>
    </row>
    <row r="247" spans="1:5" x14ac:dyDescent="0.3">
      <c r="A247">
        <v>247</v>
      </c>
      <c r="B247" t="s">
        <v>970</v>
      </c>
      <c r="C247" t="s">
        <v>478</v>
      </c>
      <c r="E247" t="s">
        <v>971</v>
      </c>
    </row>
    <row r="248" spans="1:5" x14ac:dyDescent="0.3">
      <c r="A248">
        <v>248</v>
      </c>
      <c r="B248" t="s">
        <v>972</v>
      </c>
      <c r="C248" t="s">
        <v>478</v>
      </c>
      <c r="D248" t="s">
        <v>973</v>
      </c>
      <c r="E248" t="s">
        <v>974</v>
      </c>
    </row>
    <row r="249" spans="1:5" x14ac:dyDescent="0.3">
      <c r="A249">
        <v>249</v>
      </c>
      <c r="B249" t="s">
        <v>385</v>
      </c>
      <c r="C249" t="s">
        <v>478</v>
      </c>
      <c r="E249" t="s">
        <v>975</v>
      </c>
    </row>
    <row r="250" spans="1:5" x14ac:dyDescent="0.3">
      <c r="A250">
        <v>250</v>
      </c>
      <c r="B250" t="s">
        <v>976</v>
      </c>
      <c r="C250" t="s">
        <v>475</v>
      </c>
      <c r="E250" t="s">
        <v>977</v>
      </c>
    </row>
    <row r="251" spans="1:5" x14ac:dyDescent="0.3">
      <c r="A251">
        <v>251</v>
      </c>
      <c r="B251" t="s">
        <v>978</v>
      </c>
      <c r="C251" t="s">
        <v>478</v>
      </c>
      <c r="E251" t="s">
        <v>979</v>
      </c>
    </row>
    <row r="252" spans="1:5" x14ac:dyDescent="0.3">
      <c r="A252">
        <v>252</v>
      </c>
      <c r="B252" t="s">
        <v>980</v>
      </c>
      <c r="C252" t="s">
        <v>478</v>
      </c>
      <c r="E252" t="s">
        <v>981</v>
      </c>
    </row>
    <row r="253" spans="1:5" x14ac:dyDescent="0.3">
      <c r="A253">
        <v>253</v>
      </c>
      <c r="B253" t="s">
        <v>982</v>
      </c>
      <c r="C253" t="s">
        <v>478</v>
      </c>
      <c r="E253" t="s">
        <v>983</v>
      </c>
    </row>
  </sheetData>
  <sortState xmlns:xlrd2="http://schemas.microsoft.com/office/spreadsheetml/2017/richdata2" ref="A1:E253">
    <sortCondition ref="B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288B-A5FD-4AF6-9D26-9F12BD79294E}">
  <dimension ref="A1:BH89"/>
  <sheetViews>
    <sheetView showGridLines="0" topLeftCell="AI1" workbookViewId="0">
      <selection activeCell="BG3" sqref="BG3"/>
    </sheetView>
  </sheetViews>
  <sheetFormatPr defaultRowHeight="14.4" x14ac:dyDescent="0.3"/>
  <cols>
    <col min="49" max="57" width="8.77734375" style="18"/>
  </cols>
  <sheetData>
    <row r="1" spans="2:60" x14ac:dyDescent="0.3">
      <c r="AU1" s="35"/>
      <c r="AV1" s="35"/>
      <c r="AW1" s="34" t="s">
        <v>42</v>
      </c>
      <c r="AX1" s="34" t="s">
        <v>36</v>
      </c>
      <c r="AY1" s="34" t="s">
        <v>984</v>
      </c>
      <c r="AZ1" s="34" t="s">
        <v>985</v>
      </c>
      <c r="BA1" s="34" t="s">
        <v>986</v>
      </c>
      <c r="BB1" s="34" t="s">
        <v>987</v>
      </c>
      <c r="BC1" s="34" t="s">
        <v>988</v>
      </c>
      <c r="BD1" s="34" t="s">
        <v>47</v>
      </c>
      <c r="BE1" s="34" t="s">
        <v>26</v>
      </c>
      <c r="BF1" s="35"/>
      <c r="BG1" s="35" t="s">
        <v>49</v>
      </c>
      <c r="BH1" s="35"/>
    </row>
    <row r="2" spans="2:60" x14ac:dyDescent="0.3">
      <c r="AU2" s="35"/>
      <c r="AV2" s="35"/>
      <c r="AW2" s="34" t="s">
        <v>989</v>
      </c>
      <c r="AX2" s="34" t="s">
        <v>990</v>
      </c>
      <c r="AY2" s="34" t="s">
        <v>991</v>
      </c>
      <c r="AZ2" s="34" t="s">
        <v>992</v>
      </c>
      <c r="BA2" s="34" t="s">
        <v>993</v>
      </c>
      <c r="BB2" s="34" t="s">
        <v>994</v>
      </c>
      <c r="BC2" s="34" t="s">
        <v>40</v>
      </c>
      <c r="BD2" s="34" t="s">
        <v>995</v>
      </c>
      <c r="BE2" s="34" t="s">
        <v>996</v>
      </c>
      <c r="BF2" s="35"/>
      <c r="BG2" s="35" t="s">
        <v>997</v>
      </c>
      <c r="BH2" s="35"/>
    </row>
    <row r="3" spans="2:60" x14ac:dyDescent="0.3">
      <c r="AU3" s="35"/>
      <c r="AV3" s="35"/>
      <c r="AW3" s="34"/>
      <c r="AX3" s="34" t="s">
        <v>998</v>
      </c>
      <c r="AY3" s="34"/>
      <c r="AZ3" s="34" t="s">
        <v>999</v>
      </c>
      <c r="BA3" s="34" t="s">
        <v>1000</v>
      </c>
      <c r="BB3" s="34" t="s">
        <v>1001</v>
      </c>
      <c r="BC3" s="34"/>
      <c r="BD3" s="34"/>
      <c r="BE3" s="34" t="s">
        <v>1002</v>
      </c>
      <c r="BF3" s="35"/>
      <c r="BG3" s="36"/>
      <c r="BH3" s="35"/>
    </row>
    <row r="4" spans="2:60" ht="81.599999999999994" customHeight="1" x14ac:dyDescent="0.3">
      <c r="B4" s="110" t="s">
        <v>1003</v>
      </c>
      <c r="C4" s="110"/>
      <c r="D4" s="110"/>
      <c r="E4" s="110"/>
      <c r="F4" s="110"/>
      <c r="G4" s="110"/>
      <c r="H4" s="110"/>
      <c r="I4" s="110"/>
      <c r="J4" s="110"/>
      <c r="K4" s="110"/>
      <c r="L4" s="110"/>
      <c r="AU4" s="35"/>
      <c r="AV4" s="35"/>
      <c r="AW4" s="34"/>
      <c r="AX4" s="34" t="s">
        <v>1004</v>
      </c>
      <c r="AY4" s="34"/>
      <c r="AZ4" s="34"/>
      <c r="BA4" s="34"/>
      <c r="BB4" s="34" t="s">
        <v>1005</v>
      </c>
      <c r="BC4" s="34"/>
      <c r="BD4" s="34"/>
      <c r="BE4" s="34"/>
      <c r="BF4" s="35"/>
      <c r="BG4" s="36"/>
      <c r="BH4" s="35"/>
    </row>
    <row r="5" spans="2:60" x14ac:dyDescent="0.3">
      <c r="B5" s="1"/>
      <c r="AU5" s="35"/>
      <c r="AV5" s="35"/>
      <c r="AW5" s="34"/>
      <c r="AX5" s="34"/>
      <c r="AY5" s="34"/>
      <c r="AZ5" s="34"/>
      <c r="BA5" s="34"/>
      <c r="BB5" s="34"/>
      <c r="BC5" s="34"/>
      <c r="BD5" s="34"/>
      <c r="BE5" s="34"/>
      <c r="BF5" s="35"/>
      <c r="BG5" s="36"/>
      <c r="BH5" s="35"/>
    </row>
    <row r="6" spans="2:60" x14ac:dyDescent="0.3">
      <c r="B6" s="111" t="s">
        <v>1006</v>
      </c>
      <c r="C6" s="111"/>
      <c r="D6" s="111"/>
      <c r="E6" s="111"/>
      <c r="F6" s="111"/>
      <c r="G6" s="111"/>
      <c r="H6" s="111"/>
      <c r="I6" s="111"/>
      <c r="J6" s="111"/>
      <c r="K6" s="111"/>
      <c r="L6" s="111"/>
      <c r="M6" s="111"/>
      <c r="N6" s="111"/>
      <c r="O6" s="111"/>
      <c r="AU6" s="35"/>
      <c r="AV6" s="35"/>
      <c r="AW6" s="34"/>
      <c r="AX6" s="34"/>
      <c r="AY6" s="34"/>
      <c r="AZ6" s="34"/>
      <c r="BA6" s="34"/>
      <c r="BB6" s="34"/>
      <c r="BC6" s="34"/>
      <c r="BD6" s="34"/>
      <c r="BE6" s="34"/>
      <c r="BF6" s="35"/>
      <c r="BG6" s="36"/>
      <c r="BH6" s="35"/>
    </row>
    <row r="7" spans="2:60" x14ac:dyDescent="0.3">
      <c r="B7" s="111"/>
      <c r="C7" s="111"/>
      <c r="D7" s="111"/>
      <c r="E7" s="111"/>
      <c r="F7" s="111"/>
      <c r="G7" s="111"/>
      <c r="H7" s="111"/>
      <c r="I7" s="111"/>
      <c r="J7" s="111"/>
      <c r="K7" s="111"/>
      <c r="L7" s="111"/>
      <c r="M7" s="111"/>
      <c r="N7" s="111"/>
      <c r="O7" s="111"/>
      <c r="AU7" s="35"/>
      <c r="AV7" s="35"/>
      <c r="AW7" s="34"/>
      <c r="AX7" s="34"/>
      <c r="AY7" s="34"/>
      <c r="AZ7" s="34"/>
      <c r="BA7" s="34"/>
      <c r="BB7" s="34"/>
      <c r="BC7" s="34"/>
      <c r="BD7" s="34"/>
      <c r="BE7" s="34"/>
      <c r="BF7" s="35"/>
      <c r="BG7" s="36"/>
      <c r="BH7" s="35"/>
    </row>
    <row r="8" spans="2:60" x14ac:dyDescent="0.3">
      <c r="B8" s="111"/>
      <c r="C8" s="111"/>
      <c r="D8" s="111"/>
      <c r="E8" s="111"/>
      <c r="F8" s="111"/>
      <c r="G8" s="111"/>
      <c r="H8" s="111"/>
      <c r="I8" s="111"/>
      <c r="J8" s="111"/>
      <c r="K8" s="111"/>
      <c r="L8" s="111"/>
      <c r="M8" s="111"/>
      <c r="N8" s="111"/>
      <c r="O8" s="111"/>
      <c r="AU8" s="35"/>
      <c r="AV8" s="35"/>
      <c r="AW8" s="34"/>
      <c r="AX8" s="34"/>
      <c r="AY8" s="34"/>
      <c r="AZ8" s="34"/>
      <c r="BA8" s="34"/>
      <c r="BB8" s="34"/>
      <c r="BC8" s="34"/>
      <c r="BD8" s="34"/>
      <c r="BE8" s="34"/>
      <c r="BF8" s="35"/>
      <c r="BG8" s="36"/>
      <c r="BH8" s="35"/>
    </row>
    <row r="9" spans="2:60" x14ac:dyDescent="0.3">
      <c r="B9" s="111"/>
      <c r="C9" s="111"/>
      <c r="D9" s="111"/>
      <c r="E9" s="111"/>
      <c r="F9" s="111"/>
      <c r="G9" s="111"/>
      <c r="H9" s="111"/>
      <c r="I9" s="111"/>
      <c r="J9" s="111"/>
      <c r="K9" s="111"/>
      <c r="L9" s="111"/>
      <c r="M9" s="111"/>
      <c r="N9" s="111"/>
      <c r="O9" s="111"/>
      <c r="AU9" s="35"/>
      <c r="AV9" s="35"/>
      <c r="AW9" s="34"/>
      <c r="AX9" s="34"/>
      <c r="AY9" s="34"/>
      <c r="AZ9" s="34"/>
      <c r="BA9" s="34"/>
      <c r="BB9" s="34"/>
      <c r="BC9" s="34"/>
      <c r="BD9" s="34"/>
      <c r="BE9" s="34"/>
      <c r="BF9" s="35"/>
      <c r="BG9" s="36"/>
      <c r="BH9" s="35"/>
    </row>
    <row r="10" spans="2:60" x14ac:dyDescent="0.3">
      <c r="AU10" s="35"/>
      <c r="AV10" s="35"/>
      <c r="AW10" s="34"/>
      <c r="AX10" s="34"/>
      <c r="AY10" s="34"/>
      <c r="AZ10" s="34"/>
      <c r="BA10" s="34"/>
      <c r="BB10" s="34"/>
      <c r="BC10" s="34"/>
      <c r="BD10" s="34"/>
      <c r="BE10" s="34"/>
      <c r="BF10" s="35"/>
      <c r="BG10" s="36"/>
      <c r="BH10" s="35"/>
    </row>
    <row r="11" spans="2:60" x14ac:dyDescent="0.3">
      <c r="AU11" s="35"/>
      <c r="AV11" s="35"/>
      <c r="AW11" s="34"/>
      <c r="AX11" s="34"/>
      <c r="AY11" s="34"/>
      <c r="AZ11" s="34"/>
      <c r="BA11" s="34"/>
      <c r="BB11" s="34"/>
      <c r="BC11" s="34"/>
      <c r="BD11" s="34"/>
      <c r="BE11" s="34"/>
      <c r="BF11" s="35"/>
      <c r="BG11" s="36"/>
      <c r="BH11" s="35"/>
    </row>
    <row r="12" spans="2:60" x14ac:dyDescent="0.3">
      <c r="AU12" s="35"/>
      <c r="AV12" s="35"/>
      <c r="AW12" s="34"/>
      <c r="AX12" s="34"/>
      <c r="AY12" s="34"/>
      <c r="AZ12" s="34"/>
      <c r="BA12" s="34"/>
      <c r="BB12" s="34"/>
      <c r="BC12" s="34"/>
      <c r="BD12" s="34"/>
      <c r="BE12" s="34"/>
      <c r="BF12" s="35"/>
      <c r="BG12" s="36"/>
      <c r="BH12" s="35"/>
    </row>
    <row r="13" spans="2:60" x14ac:dyDescent="0.3">
      <c r="AU13" s="35"/>
      <c r="AV13" s="35"/>
      <c r="AW13" s="34"/>
      <c r="AX13" s="34"/>
      <c r="AY13" s="34"/>
      <c r="AZ13" s="34"/>
      <c r="BA13" s="34"/>
      <c r="BB13" s="34"/>
      <c r="BC13" s="34"/>
      <c r="BD13" s="34"/>
      <c r="BE13" s="34"/>
      <c r="BF13" s="35"/>
      <c r="BG13" s="36"/>
      <c r="BH13" s="35"/>
    </row>
    <row r="14" spans="2:60" x14ac:dyDescent="0.3">
      <c r="AU14" s="35"/>
      <c r="AV14" s="35"/>
      <c r="AW14" s="34"/>
      <c r="AX14" s="34"/>
      <c r="AY14" s="34"/>
      <c r="AZ14" s="34"/>
      <c r="BA14" s="34"/>
      <c r="BB14" s="34"/>
      <c r="BC14" s="34"/>
      <c r="BD14" s="34"/>
      <c r="BE14" s="34"/>
      <c r="BF14" s="35"/>
      <c r="BG14" s="36"/>
      <c r="BH14" s="35"/>
    </row>
    <row r="15" spans="2:60" x14ac:dyDescent="0.3">
      <c r="AU15" s="35"/>
      <c r="AV15" s="35"/>
      <c r="AW15" s="34"/>
      <c r="AX15" s="34"/>
      <c r="AY15" s="34"/>
      <c r="AZ15" s="34"/>
      <c r="BA15" s="34"/>
      <c r="BB15" s="34"/>
      <c r="BC15" s="34"/>
      <c r="BD15" s="34"/>
      <c r="BE15" s="34"/>
      <c r="BF15" s="35"/>
      <c r="BG15" s="35"/>
      <c r="BH15" s="35"/>
    </row>
    <row r="16" spans="2:60" x14ac:dyDescent="0.3">
      <c r="AU16" s="35"/>
      <c r="AV16" s="35"/>
      <c r="AW16" s="34"/>
      <c r="AX16" s="34"/>
      <c r="AY16" s="34"/>
      <c r="AZ16" s="34"/>
      <c r="BA16" s="34"/>
      <c r="BB16" s="34"/>
      <c r="BC16" s="34"/>
      <c r="BD16" s="34"/>
      <c r="BE16" s="34"/>
      <c r="BF16" s="35"/>
      <c r="BG16" s="35"/>
      <c r="BH16" s="35"/>
    </row>
    <row r="17" spans="1:60" x14ac:dyDescent="0.3">
      <c r="AU17" s="35"/>
      <c r="AV17" s="35"/>
      <c r="AW17" s="34"/>
      <c r="AX17" s="34"/>
      <c r="AY17" s="34"/>
      <c r="AZ17" s="34"/>
      <c r="BA17" s="34"/>
      <c r="BB17" s="34"/>
      <c r="BC17" s="34"/>
      <c r="BD17" s="34"/>
      <c r="BE17" s="34"/>
      <c r="BF17" s="35"/>
      <c r="BG17" s="35"/>
      <c r="BH17" s="35"/>
    </row>
    <row r="18" spans="1:60" x14ac:dyDescent="0.3">
      <c r="AU18" s="35"/>
      <c r="AV18" s="35"/>
      <c r="AW18" s="34"/>
      <c r="AX18" s="34"/>
      <c r="AY18" s="34"/>
      <c r="AZ18" s="34"/>
      <c r="BA18" s="34"/>
      <c r="BB18" s="34"/>
      <c r="BC18" s="34"/>
      <c r="BD18" s="34"/>
      <c r="BE18" s="34"/>
      <c r="BF18" s="35"/>
      <c r="BG18" s="35"/>
      <c r="BH18" s="35"/>
    </row>
    <row r="19" spans="1:60" x14ac:dyDescent="0.3">
      <c r="AU19" s="35"/>
      <c r="AV19" s="35"/>
      <c r="AW19" s="34"/>
      <c r="AX19" s="34"/>
      <c r="AY19" s="34"/>
      <c r="AZ19" s="34"/>
      <c r="BA19" s="34"/>
      <c r="BB19" s="34"/>
      <c r="BC19" s="34"/>
      <c r="BD19" s="34"/>
      <c r="BE19" s="34"/>
      <c r="BF19" s="35"/>
      <c r="BG19" s="35"/>
      <c r="BH19" s="35"/>
    </row>
    <row r="20" spans="1:60" x14ac:dyDescent="0.3">
      <c r="AU20" s="35"/>
      <c r="AV20" s="35"/>
      <c r="AW20" s="34"/>
      <c r="AX20" s="34"/>
      <c r="AY20" s="34"/>
      <c r="AZ20" s="34"/>
      <c r="BA20" s="34"/>
      <c r="BB20" s="34"/>
      <c r="BC20" s="34"/>
      <c r="BD20" s="34"/>
      <c r="BE20" s="34"/>
      <c r="BF20" s="35"/>
      <c r="BG20" s="35"/>
      <c r="BH20" s="35"/>
    </row>
    <row r="21" spans="1:60" x14ac:dyDescent="0.3">
      <c r="AU21" s="35"/>
      <c r="AV21" s="35"/>
      <c r="AW21" s="34"/>
      <c r="AX21" s="34"/>
      <c r="AY21" s="34"/>
      <c r="AZ21" s="34"/>
      <c r="BA21" s="34"/>
      <c r="BB21" s="34"/>
      <c r="BC21" s="34"/>
      <c r="BD21" s="34"/>
      <c r="BE21" s="34"/>
      <c r="BF21" s="35"/>
      <c r="BG21" s="35"/>
      <c r="BH21" s="35"/>
    </row>
    <row r="22" spans="1:60" x14ac:dyDescent="0.3">
      <c r="AZ22" s="34"/>
      <c r="BA22" s="34"/>
      <c r="BB22" s="34"/>
      <c r="BC22" s="34"/>
      <c r="BD22" s="34"/>
      <c r="BE22" s="34"/>
      <c r="BF22" s="35"/>
      <c r="BG22" s="35"/>
      <c r="BH22" s="35"/>
    </row>
    <row r="23" spans="1:60" x14ac:dyDescent="0.3">
      <c r="AZ23" s="34"/>
      <c r="BA23" s="34"/>
      <c r="BB23" s="34"/>
      <c r="BC23" s="34"/>
      <c r="BD23" s="34"/>
      <c r="BE23" s="34"/>
      <c r="BF23" s="35"/>
      <c r="BG23" s="35"/>
      <c r="BH23" s="35"/>
    </row>
    <row r="24" spans="1:60" x14ac:dyDescent="0.3">
      <c r="AZ24" s="34"/>
      <c r="BA24" s="34"/>
      <c r="BB24" s="34"/>
      <c r="BC24" s="34"/>
      <c r="BD24" s="34"/>
      <c r="BE24" s="34"/>
      <c r="BF24" s="35"/>
      <c r="BG24" s="35"/>
      <c r="BH24" s="35"/>
    </row>
    <row r="25" spans="1:60" x14ac:dyDescent="0.3">
      <c r="A25" s="35"/>
      <c r="B25" s="35"/>
      <c r="C25" s="35"/>
      <c r="D25" s="35"/>
      <c r="E25" s="35"/>
      <c r="F25" s="35"/>
    </row>
    <row r="26" spans="1:60" x14ac:dyDescent="0.3">
      <c r="A26" s="35"/>
      <c r="B26" s="35"/>
      <c r="C26" s="35"/>
      <c r="D26" s="35"/>
      <c r="E26" s="35"/>
      <c r="F26" s="35"/>
    </row>
    <row r="27" spans="1:60" x14ac:dyDescent="0.3">
      <c r="A27" s="35"/>
      <c r="B27" s="35"/>
      <c r="C27" s="35"/>
      <c r="D27" s="35"/>
      <c r="E27" s="35"/>
      <c r="F27" s="35"/>
    </row>
    <row r="28" spans="1:60" x14ac:dyDescent="0.3">
      <c r="A28" s="35"/>
      <c r="B28" s="35"/>
      <c r="C28" s="35"/>
      <c r="D28" s="35"/>
      <c r="E28" s="35"/>
      <c r="F28" s="35"/>
    </row>
    <row r="29" spans="1:60" x14ac:dyDescent="0.3">
      <c r="A29" s="35"/>
      <c r="B29" s="35"/>
      <c r="C29" s="35"/>
      <c r="D29" s="35"/>
      <c r="E29" s="35"/>
      <c r="F29" s="35"/>
    </row>
    <row r="30" spans="1:60" x14ac:dyDescent="0.3">
      <c r="A30" s="35"/>
      <c r="B30" s="35"/>
      <c r="C30" s="35"/>
      <c r="D30" s="35"/>
      <c r="E30" s="35"/>
      <c r="F30" s="35"/>
    </row>
    <row r="31" spans="1:60" x14ac:dyDescent="0.3">
      <c r="A31" s="35"/>
      <c r="B31" s="35"/>
      <c r="C31" s="35"/>
      <c r="D31" s="35"/>
      <c r="E31" s="35"/>
      <c r="F31" s="35"/>
    </row>
    <row r="32" spans="1:60" x14ac:dyDescent="0.3">
      <c r="A32" s="35"/>
      <c r="B32" s="35"/>
      <c r="C32" s="35"/>
      <c r="D32" s="35"/>
      <c r="E32" s="35"/>
      <c r="F32" s="35"/>
    </row>
    <row r="33" spans="1:6" x14ac:dyDescent="0.3">
      <c r="A33" s="35"/>
      <c r="B33" s="35"/>
      <c r="C33" s="35"/>
      <c r="D33" s="35"/>
      <c r="E33" s="35"/>
      <c r="F33" s="35"/>
    </row>
    <row r="34" spans="1:6" x14ac:dyDescent="0.3">
      <c r="A34" s="35"/>
      <c r="B34" s="35"/>
      <c r="C34" s="35"/>
      <c r="D34" s="35"/>
      <c r="E34" s="35"/>
      <c r="F34" s="35"/>
    </row>
    <row r="35" spans="1:6" x14ac:dyDescent="0.3">
      <c r="A35" s="35"/>
      <c r="B35" s="35"/>
      <c r="C35" s="35"/>
      <c r="D35" s="35"/>
      <c r="E35" s="35"/>
      <c r="F35" s="35"/>
    </row>
    <row r="36" spans="1:6" x14ac:dyDescent="0.3">
      <c r="A36" s="35"/>
      <c r="B36" s="35"/>
      <c r="C36" s="35"/>
      <c r="D36" s="35"/>
      <c r="E36" s="35"/>
      <c r="F36" s="35"/>
    </row>
    <row r="37" spans="1:6" x14ac:dyDescent="0.3">
      <c r="A37" s="35"/>
      <c r="B37" s="35"/>
      <c r="C37" s="35"/>
      <c r="D37" s="35"/>
      <c r="E37" s="35"/>
      <c r="F37" s="35"/>
    </row>
    <row r="38" spans="1:6" x14ac:dyDescent="0.3">
      <c r="A38" s="35"/>
      <c r="B38" s="35"/>
      <c r="C38" s="35"/>
      <c r="D38" s="35"/>
      <c r="E38" s="35"/>
      <c r="F38" s="35"/>
    </row>
    <row r="39" spans="1:6" x14ac:dyDescent="0.3">
      <c r="A39" s="35"/>
      <c r="B39" s="35"/>
      <c r="C39" s="35"/>
      <c r="D39" s="35"/>
      <c r="E39" s="35"/>
      <c r="F39" s="35"/>
    </row>
    <row r="40" spans="1:6" x14ac:dyDescent="0.3">
      <c r="A40" s="35"/>
      <c r="B40" s="35"/>
      <c r="C40" s="35"/>
      <c r="D40" s="35"/>
      <c r="E40" s="35"/>
      <c r="F40" s="35"/>
    </row>
    <row r="41" spans="1:6" x14ac:dyDescent="0.3">
      <c r="A41" s="35"/>
      <c r="B41" s="35"/>
      <c r="C41" s="35"/>
      <c r="D41" s="35"/>
      <c r="E41" s="35"/>
      <c r="F41" s="35"/>
    </row>
    <row r="42" spans="1:6" x14ac:dyDescent="0.3">
      <c r="A42" s="35"/>
      <c r="B42" s="35"/>
      <c r="C42" s="35"/>
      <c r="D42" s="35"/>
      <c r="E42" s="35"/>
      <c r="F42" s="35"/>
    </row>
    <row r="43" spans="1:6" x14ac:dyDescent="0.3">
      <c r="A43" s="35"/>
      <c r="B43" s="35"/>
      <c r="C43" s="35"/>
      <c r="D43" s="35"/>
      <c r="E43" s="35"/>
      <c r="F43" s="35"/>
    </row>
    <row r="44" spans="1:6" x14ac:dyDescent="0.3">
      <c r="A44" s="35"/>
      <c r="B44" s="35"/>
      <c r="C44" s="35"/>
      <c r="D44" s="35"/>
      <c r="E44" s="35"/>
      <c r="F44" s="35"/>
    </row>
    <row r="45" spans="1:6" x14ac:dyDescent="0.3">
      <c r="A45" s="35"/>
      <c r="B45" s="35"/>
      <c r="C45" s="35"/>
      <c r="D45" s="35"/>
      <c r="E45" s="35"/>
      <c r="F45" s="35"/>
    </row>
    <row r="46" spans="1:6" x14ac:dyDescent="0.3">
      <c r="A46" s="35"/>
      <c r="B46" s="35"/>
      <c r="C46" s="35"/>
      <c r="D46" s="35"/>
      <c r="E46" s="35"/>
      <c r="F46" s="35"/>
    </row>
    <row r="47" spans="1:6" x14ac:dyDescent="0.3">
      <c r="A47" s="35"/>
      <c r="B47" s="35"/>
      <c r="C47" s="35"/>
      <c r="D47" s="35"/>
      <c r="E47" s="35"/>
      <c r="F47" s="35"/>
    </row>
    <row r="48" spans="1:6" x14ac:dyDescent="0.3">
      <c r="A48" s="35"/>
      <c r="B48" s="35"/>
      <c r="C48" s="35"/>
      <c r="D48" s="35"/>
      <c r="E48" s="35"/>
      <c r="F48" s="35"/>
    </row>
    <row r="49" spans="1:6" x14ac:dyDescent="0.3">
      <c r="A49" s="35"/>
      <c r="B49" s="35"/>
      <c r="C49" s="35"/>
      <c r="D49" s="35"/>
      <c r="E49" s="35"/>
      <c r="F49" s="35"/>
    </row>
    <row r="50" spans="1:6" x14ac:dyDescent="0.3">
      <c r="A50" s="35"/>
      <c r="B50" s="35"/>
      <c r="C50" s="35"/>
      <c r="D50" s="35"/>
      <c r="E50" s="35"/>
      <c r="F50" s="35"/>
    </row>
    <row r="51" spans="1:6" x14ac:dyDescent="0.3">
      <c r="A51" s="35"/>
      <c r="B51" s="35"/>
      <c r="C51" s="35"/>
      <c r="D51" s="35"/>
      <c r="E51" s="35"/>
      <c r="F51" s="35"/>
    </row>
    <row r="52" spans="1:6" x14ac:dyDescent="0.3">
      <c r="A52" s="35"/>
      <c r="B52" s="35"/>
      <c r="C52" s="35"/>
      <c r="D52" s="35"/>
      <c r="E52" s="35"/>
      <c r="F52" s="35"/>
    </row>
    <row r="53" spans="1:6" x14ac:dyDescent="0.3">
      <c r="A53" s="35"/>
      <c r="B53" s="35"/>
      <c r="C53" s="35"/>
      <c r="D53" s="35"/>
      <c r="E53" s="35"/>
      <c r="F53" s="35"/>
    </row>
    <row r="54" spans="1:6" x14ac:dyDescent="0.3">
      <c r="A54" s="35"/>
      <c r="B54" s="35"/>
      <c r="C54" s="35"/>
      <c r="D54" s="35"/>
      <c r="E54" s="35"/>
      <c r="F54" s="35"/>
    </row>
    <row r="55" spans="1:6" x14ac:dyDescent="0.3">
      <c r="A55" s="35"/>
      <c r="B55" s="35"/>
      <c r="C55" s="35"/>
      <c r="D55" s="35"/>
      <c r="E55" s="35"/>
      <c r="F55" s="35"/>
    </row>
    <row r="56" spans="1:6" x14ac:dyDescent="0.3">
      <c r="A56" s="35"/>
      <c r="B56" s="35"/>
      <c r="C56" s="35"/>
      <c r="D56" s="35"/>
      <c r="E56" s="35"/>
      <c r="F56" s="35"/>
    </row>
    <row r="57" spans="1:6" x14ac:dyDescent="0.3">
      <c r="A57" s="35"/>
      <c r="B57" s="35"/>
      <c r="C57" s="35"/>
      <c r="D57" s="35"/>
      <c r="E57" s="35"/>
      <c r="F57" s="35"/>
    </row>
    <row r="58" spans="1:6" x14ac:dyDescent="0.3">
      <c r="A58" s="35"/>
      <c r="B58" s="35"/>
      <c r="C58" s="35"/>
      <c r="D58" s="35"/>
      <c r="E58" s="35"/>
      <c r="F58" s="35"/>
    </row>
    <row r="59" spans="1:6" x14ac:dyDescent="0.3">
      <c r="A59" s="35"/>
      <c r="B59" s="35"/>
      <c r="C59" s="35"/>
      <c r="D59" s="35"/>
      <c r="E59" s="35"/>
      <c r="F59" s="35"/>
    </row>
    <row r="60" spans="1:6" x14ac:dyDescent="0.3">
      <c r="A60" s="35"/>
      <c r="B60" s="35"/>
      <c r="C60" s="35"/>
      <c r="D60" s="35"/>
      <c r="E60" s="35"/>
      <c r="F60" s="35"/>
    </row>
    <row r="61" spans="1:6" x14ac:dyDescent="0.3">
      <c r="A61" s="35"/>
      <c r="B61" s="35"/>
      <c r="C61" s="35"/>
      <c r="D61" s="35"/>
      <c r="E61" s="35"/>
      <c r="F61" s="35"/>
    </row>
    <row r="62" spans="1:6" x14ac:dyDescent="0.3">
      <c r="A62" s="35"/>
      <c r="B62" s="35"/>
      <c r="C62" s="35"/>
      <c r="D62" s="35"/>
      <c r="E62" s="35"/>
      <c r="F62" s="35"/>
    </row>
    <row r="63" spans="1:6" x14ac:dyDescent="0.3">
      <c r="A63" s="35"/>
      <c r="B63" s="35"/>
      <c r="C63" s="35"/>
      <c r="D63" s="35"/>
      <c r="E63" s="35"/>
      <c r="F63" s="35"/>
    </row>
    <row r="64" spans="1:6" x14ac:dyDescent="0.3">
      <c r="A64" s="35"/>
      <c r="B64" s="35"/>
      <c r="C64" s="35"/>
      <c r="D64" s="35"/>
      <c r="E64" s="35"/>
      <c r="F64" s="35"/>
    </row>
    <row r="65" spans="1:6" x14ac:dyDescent="0.3">
      <c r="A65" s="35"/>
      <c r="B65" s="35"/>
      <c r="C65" s="35"/>
      <c r="D65" s="35"/>
      <c r="E65" s="35"/>
      <c r="F65" s="35"/>
    </row>
    <row r="66" spans="1:6" x14ac:dyDescent="0.3">
      <c r="A66" s="35"/>
      <c r="B66" s="35"/>
      <c r="C66" s="35"/>
      <c r="D66" s="35"/>
      <c r="E66" s="35"/>
      <c r="F66" s="35"/>
    </row>
    <row r="67" spans="1:6" x14ac:dyDescent="0.3">
      <c r="A67" s="35"/>
      <c r="B67" s="35"/>
      <c r="C67" s="35"/>
      <c r="D67" s="35"/>
      <c r="E67" s="35"/>
      <c r="F67" s="35"/>
    </row>
    <row r="68" spans="1:6" x14ac:dyDescent="0.3">
      <c r="A68" s="35"/>
      <c r="B68" s="35"/>
      <c r="C68" s="35"/>
      <c r="D68" s="35"/>
      <c r="E68" s="35"/>
      <c r="F68" s="35"/>
    </row>
    <row r="69" spans="1:6" x14ac:dyDescent="0.3">
      <c r="A69" s="35"/>
      <c r="B69" s="35"/>
      <c r="C69" s="35"/>
      <c r="D69" s="35"/>
      <c r="E69" s="35"/>
      <c r="F69" s="35"/>
    </row>
    <row r="70" spans="1:6" x14ac:dyDescent="0.3">
      <c r="A70" s="35"/>
      <c r="B70" s="35"/>
      <c r="C70" s="35"/>
      <c r="D70" s="35"/>
      <c r="E70" s="35"/>
      <c r="F70" s="35"/>
    </row>
    <row r="71" spans="1:6" x14ac:dyDescent="0.3">
      <c r="A71" s="35"/>
      <c r="B71" s="35"/>
      <c r="C71" s="35"/>
      <c r="D71" s="35"/>
      <c r="E71" s="35"/>
      <c r="F71" s="35"/>
    </row>
    <row r="72" spans="1:6" x14ac:dyDescent="0.3">
      <c r="A72" s="35"/>
      <c r="B72" s="35"/>
      <c r="C72" s="35"/>
      <c r="D72" s="35"/>
      <c r="E72" s="35"/>
      <c r="F72" s="35"/>
    </row>
    <row r="73" spans="1:6" x14ac:dyDescent="0.3">
      <c r="A73" s="35"/>
      <c r="B73" s="35"/>
      <c r="C73" s="35"/>
      <c r="D73" s="35"/>
      <c r="E73" s="35"/>
      <c r="F73" s="35"/>
    </row>
    <row r="74" spans="1:6" x14ac:dyDescent="0.3">
      <c r="A74" s="35"/>
      <c r="B74" s="35"/>
      <c r="C74" s="35"/>
      <c r="D74" s="35"/>
      <c r="E74" s="35"/>
      <c r="F74" s="35"/>
    </row>
    <row r="75" spans="1:6" x14ac:dyDescent="0.3">
      <c r="A75" s="35"/>
      <c r="B75" s="35"/>
      <c r="C75" s="35"/>
      <c r="D75" s="35"/>
      <c r="E75" s="35"/>
      <c r="F75" s="35"/>
    </row>
    <row r="76" spans="1:6" x14ac:dyDescent="0.3">
      <c r="A76" s="35"/>
      <c r="B76" s="35"/>
      <c r="C76" s="35"/>
      <c r="D76" s="35"/>
      <c r="E76" s="35"/>
      <c r="F76" s="35"/>
    </row>
    <row r="77" spans="1:6" x14ac:dyDescent="0.3">
      <c r="A77" s="35"/>
      <c r="B77" s="35"/>
      <c r="C77" s="35"/>
      <c r="D77" s="35"/>
      <c r="E77" s="35"/>
      <c r="F77" s="35"/>
    </row>
    <row r="78" spans="1:6" x14ac:dyDescent="0.3">
      <c r="A78" s="35"/>
      <c r="B78" s="35"/>
      <c r="C78" s="35"/>
      <c r="D78" s="35"/>
      <c r="E78" s="35"/>
      <c r="F78" s="35"/>
    </row>
    <row r="79" spans="1:6" x14ac:dyDescent="0.3">
      <c r="A79" s="35"/>
      <c r="B79" s="35"/>
      <c r="C79" s="35"/>
      <c r="D79" s="35"/>
      <c r="E79" s="35"/>
      <c r="F79" s="35"/>
    </row>
    <row r="80" spans="1:6" x14ac:dyDescent="0.3">
      <c r="A80" s="35"/>
      <c r="B80" s="35"/>
      <c r="C80" s="35"/>
      <c r="D80" s="35"/>
      <c r="E80" s="35"/>
      <c r="F80" s="35"/>
    </row>
    <row r="81" spans="1:6" x14ac:dyDescent="0.3">
      <c r="A81" s="35"/>
      <c r="B81" s="35"/>
      <c r="C81" s="35"/>
      <c r="D81" s="35"/>
      <c r="E81" s="35"/>
      <c r="F81" s="35"/>
    </row>
    <row r="82" spans="1:6" x14ac:dyDescent="0.3">
      <c r="A82" s="35"/>
      <c r="B82" s="35"/>
      <c r="C82" s="35"/>
      <c r="D82" s="35"/>
      <c r="E82" s="35"/>
      <c r="F82" s="35"/>
    </row>
    <row r="83" spans="1:6" x14ac:dyDescent="0.3">
      <c r="A83" s="35"/>
      <c r="B83" s="35"/>
      <c r="C83" s="35"/>
      <c r="D83" s="35"/>
      <c r="E83" s="35"/>
      <c r="F83" s="35"/>
    </row>
    <row r="84" spans="1:6" x14ac:dyDescent="0.3">
      <c r="A84" s="35"/>
      <c r="B84" s="35"/>
      <c r="C84" s="35"/>
      <c r="D84" s="35"/>
      <c r="E84" s="35"/>
      <c r="F84" s="35"/>
    </row>
    <row r="85" spans="1:6" x14ac:dyDescent="0.3">
      <c r="A85" s="35"/>
      <c r="B85" s="35"/>
      <c r="C85" s="35"/>
      <c r="D85" s="35"/>
      <c r="E85" s="35"/>
      <c r="F85" s="35"/>
    </row>
    <row r="86" spans="1:6" x14ac:dyDescent="0.3">
      <c r="A86" s="35"/>
      <c r="B86" s="35"/>
      <c r="C86" s="35"/>
      <c r="D86" s="35"/>
      <c r="E86" s="35"/>
      <c r="F86" s="35"/>
    </row>
    <row r="87" spans="1:6" x14ac:dyDescent="0.3">
      <c r="A87" s="35"/>
      <c r="B87" s="35"/>
      <c r="C87" s="35"/>
      <c r="D87" s="35"/>
      <c r="E87" s="35"/>
      <c r="F87" s="35"/>
    </row>
    <row r="88" spans="1:6" x14ac:dyDescent="0.3">
      <c r="A88" s="35"/>
      <c r="B88" s="35"/>
      <c r="C88" s="35"/>
      <c r="D88" s="35"/>
      <c r="E88" s="35"/>
      <c r="F88" s="35"/>
    </row>
    <row r="89" spans="1:6" x14ac:dyDescent="0.3">
      <c r="A89" s="35"/>
      <c r="B89" s="35"/>
      <c r="C89" s="35"/>
      <c r="D89" s="35"/>
      <c r="E89" s="35"/>
      <c r="F89" s="35"/>
    </row>
  </sheetData>
  <mergeCells count="2">
    <mergeCell ref="B4:L4"/>
    <mergeCell ref="B6:O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19k xmlns="de989327-dbf9-404a-b50a-a99b1f08255f">
      <UserInfo>
        <DisplayName/>
        <AccountId xsi:nil="true"/>
        <AccountType/>
      </UserInfo>
    </c19k>
    <nxqx xmlns="de989327-dbf9-404a-b50a-a99b1f0825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2B887DA945438478CEEC07F19608D38" ma:contentTypeVersion="15" ma:contentTypeDescription="Criar um novo documento." ma:contentTypeScope="" ma:versionID="727887c785a843607101230904ecac76">
  <xsd:schema xmlns:xsd="http://www.w3.org/2001/XMLSchema" xmlns:xs="http://www.w3.org/2001/XMLSchema" xmlns:p="http://schemas.microsoft.com/office/2006/metadata/properties" xmlns:ns2="de989327-dbf9-404a-b50a-a99b1f08255f" xmlns:ns3="318fc9c3-7623-4cbf-9bba-df52e53a54fa" targetNamespace="http://schemas.microsoft.com/office/2006/metadata/properties" ma:root="true" ma:fieldsID="62b8f39eb6b3f10a9be9c397cf96022a" ns2:_="" ns3:_="">
    <xsd:import namespace="de989327-dbf9-404a-b50a-a99b1f08255f"/>
    <xsd:import namespace="318fc9c3-7623-4cbf-9bba-df52e53a54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19k" minOccurs="0"/>
                <xsd:element ref="ns2:nxqx"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89327-dbf9-404a-b50a-a99b1f0825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19k" ma:index="12" nillable="true" ma:displayName="Pessoa ou Grupo" ma:list="UserInfo" ma:internalName="c19k">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xqx" ma:index="13" nillable="true" ma:displayName="Data e Hora" ma:internalName="nxqx">
      <xsd:simpleType>
        <xsd:restriction base="dms:DateTim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8fc9c3-7623-4cbf-9bba-df52e53a54fa"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6FBD95-D049-41D5-9C0F-954F3B7B46CA}">
  <ds:schemaRefs>
    <ds:schemaRef ds:uri="http://schemas.microsoft.com/office/2006/documentManagement/types"/>
    <ds:schemaRef ds:uri="http://purl.org/dc/terms/"/>
    <ds:schemaRef ds:uri="318fc9c3-7623-4cbf-9bba-df52e53a54fa"/>
    <ds:schemaRef ds:uri="http://purl.org/dc/elements/1.1/"/>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de989327-dbf9-404a-b50a-a99b1f08255f"/>
  </ds:schemaRefs>
</ds:datastoreItem>
</file>

<file path=customXml/itemProps2.xml><?xml version="1.0" encoding="utf-8"?>
<ds:datastoreItem xmlns:ds="http://schemas.openxmlformats.org/officeDocument/2006/customXml" ds:itemID="{BF88A4ED-A77E-4871-AA4E-5328FD072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989327-dbf9-404a-b50a-a99b1f08255f"/>
    <ds:schemaRef ds:uri="318fc9c3-7623-4cbf-9bba-df52e53a5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8C10BE-DF09-45DB-A285-11B69CCCB9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vt:i4>
      </vt:variant>
    </vt:vector>
  </HeadingPairs>
  <TitlesOfParts>
    <vt:vector size="5" baseType="lpstr">
      <vt:lpstr>CPE_1</vt:lpstr>
      <vt:lpstr>Lista</vt:lpstr>
      <vt:lpstr>Folha2</vt:lpstr>
      <vt:lpstr>INFO</vt:lpstr>
      <vt:lpstr>CPE_1!Área_de_Impressão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Sofia Pestana</dc:creator>
  <cp:keywords/>
  <dc:description/>
  <cp:lastModifiedBy>João Azevedo</cp:lastModifiedBy>
  <cp:revision/>
  <dcterms:created xsi:type="dcterms:W3CDTF">2016-12-06T15:33:22Z</dcterms:created>
  <dcterms:modified xsi:type="dcterms:W3CDTF">2023-07-21T13:54:02Z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0x01010062B887DA945438478CEEC07F19608D38</vt:lpwstr>
  </property>
  <property fmtid="{D5CDD505-2E9C-101B-9397-08002B2CF9AE}" pid="3" name="Order">
    <vt:r8>491000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